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9435"/>
  </bookViews>
  <sheets>
    <sheet name="Inventario" sheetId="2" r:id="rId1"/>
    <sheet name="Informe" sheetId="3" r:id="rId2"/>
  </sheets>
  <calcPr calcId="145621" iterate="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J16" i="2"/>
  <c r="Q16" i="2" l="1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15" i="2"/>
  <c r="U21" i="2" l="1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U126" i="2"/>
  <c r="V126" i="2"/>
  <c r="U127" i="2"/>
  <c r="V127" i="2"/>
  <c r="U128" i="2"/>
  <c r="V128" i="2"/>
  <c r="U129" i="2"/>
  <c r="V129" i="2"/>
  <c r="U130" i="2"/>
  <c r="V130" i="2"/>
  <c r="U131" i="2"/>
  <c r="V131" i="2"/>
  <c r="U132" i="2"/>
  <c r="V132" i="2"/>
  <c r="U133" i="2"/>
  <c r="V133" i="2"/>
  <c r="U134" i="2"/>
  <c r="V134" i="2"/>
  <c r="U135" i="2"/>
  <c r="V135" i="2"/>
  <c r="U136" i="2"/>
  <c r="V136" i="2"/>
  <c r="U137" i="2"/>
  <c r="V137" i="2"/>
  <c r="U138" i="2"/>
  <c r="V138" i="2"/>
  <c r="U139" i="2"/>
  <c r="V139" i="2"/>
  <c r="U140" i="2"/>
  <c r="V140" i="2"/>
  <c r="U141" i="2"/>
  <c r="V141" i="2"/>
  <c r="U142" i="2"/>
  <c r="V142" i="2"/>
  <c r="U143" i="2"/>
  <c r="V143" i="2"/>
  <c r="U144" i="2"/>
  <c r="V144" i="2"/>
  <c r="U145" i="2"/>
  <c r="V145" i="2"/>
  <c r="U146" i="2"/>
  <c r="V146" i="2"/>
  <c r="U147" i="2"/>
  <c r="V147" i="2"/>
  <c r="U148" i="2"/>
  <c r="V148" i="2"/>
  <c r="U149" i="2"/>
  <c r="V149" i="2"/>
  <c r="U150" i="2"/>
  <c r="V150" i="2"/>
  <c r="U151" i="2"/>
  <c r="V151" i="2"/>
  <c r="U152" i="2"/>
  <c r="V152" i="2"/>
  <c r="U153" i="2"/>
  <c r="V153" i="2"/>
  <c r="U154" i="2"/>
  <c r="V154" i="2"/>
  <c r="U155" i="2"/>
  <c r="V155" i="2"/>
  <c r="U156" i="2"/>
  <c r="V156" i="2"/>
  <c r="U157" i="2"/>
  <c r="V157" i="2"/>
  <c r="U158" i="2"/>
  <c r="V158" i="2"/>
  <c r="U159" i="2"/>
  <c r="V159" i="2"/>
  <c r="U160" i="2"/>
  <c r="V160" i="2"/>
  <c r="U161" i="2"/>
  <c r="V161" i="2"/>
  <c r="U162" i="2"/>
  <c r="V162" i="2"/>
  <c r="U163" i="2"/>
  <c r="V163" i="2"/>
  <c r="U164" i="2"/>
  <c r="V164" i="2"/>
  <c r="U165" i="2"/>
  <c r="V165" i="2"/>
  <c r="U166" i="2"/>
  <c r="V166" i="2"/>
  <c r="U167" i="2"/>
  <c r="V167" i="2"/>
  <c r="U168" i="2"/>
  <c r="V168" i="2"/>
  <c r="U169" i="2"/>
  <c r="V169" i="2"/>
  <c r="U170" i="2"/>
  <c r="V170" i="2"/>
  <c r="U171" i="2"/>
  <c r="V171" i="2"/>
  <c r="U172" i="2"/>
  <c r="V172" i="2"/>
  <c r="U173" i="2"/>
  <c r="V173" i="2"/>
  <c r="U174" i="2"/>
  <c r="V174" i="2"/>
  <c r="U175" i="2"/>
  <c r="V175" i="2"/>
  <c r="U176" i="2"/>
  <c r="V176" i="2"/>
  <c r="U177" i="2"/>
  <c r="V177" i="2"/>
  <c r="U178" i="2"/>
  <c r="V178" i="2"/>
  <c r="U179" i="2"/>
  <c r="V179" i="2"/>
  <c r="U180" i="2"/>
  <c r="V180" i="2"/>
  <c r="U181" i="2"/>
  <c r="V181" i="2"/>
  <c r="U182" i="2"/>
  <c r="V182" i="2"/>
  <c r="U183" i="2"/>
  <c r="V183" i="2"/>
  <c r="U184" i="2"/>
  <c r="V184" i="2"/>
  <c r="U185" i="2"/>
  <c r="V185" i="2"/>
  <c r="U186" i="2"/>
  <c r="V186" i="2"/>
  <c r="U187" i="2"/>
  <c r="V187" i="2"/>
  <c r="U188" i="2"/>
  <c r="V188" i="2"/>
  <c r="U189" i="2"/>
  <c r="V189" i="2"/>
  <c r="U190" i="2"/>
  <c r="V190" i="2"/>
  <c r="U191" i="2"/>
  <c r="V191" i="2"/>
  <c r="U192" i="2"/>
  <c r="V192" i="2"/>
  <c r="U193" i="2"/>
  <c r="V193" i="2"/>
  <c r="U194" i="2"/>
  <c r="V194" i="2"/>
  <c r="U195" i="2"/>
  <c r="V195" i="2"/>
  <c r="U196" i="2"/>
  <c r="V196" i="2"/>
  <c r="U197" i="2"/>
  <c r="V197" i="2"/>
  <c r="U198" i="2"/>
  <c r="V198" i="2"/>
  <c r="U199" i="2"/>
  <c r="V199" i="2"/>
  <c r="U200" i="2"/>
  <c r="V200" i="2"/>
  <c r="U201" i="2"/>
  <c r="V201" i="2"/>
  <c r="U202" i="2"/>
  <c r="V202" i="2"/>
  <c r="U203" i="2"/>
  <c r="V203" i="2"/>
  <c r="U204" i="2"/>
  <c r="V204" i="2"/>
  <c r="U205" i="2"/>
  <c r="V205" i="2"/>
  <c r="U206" i="2"/>
  <c r="V206" i="2"/>
  <c r="U207" i="2"/>
  <c r="V207" i="2"/>
  <c r="U208" i="2"/>
  <c r="V208" i="2"/>
  <c r="U209" i="2"/>
  <c r="V209" i="2"/>
  <c r="U210" i="2"/>
  <c r="V210" i="2"/>
  <c r="U211" i="2"/>
  <c r="V211" i="2"/>
  <c r="U212" i="2"/>
  <c r="V212" i="2"/>
  <c r="U213" i="2"/>
  <c r="V213" i="2"/>
  <c r="U214" i="2"/>
  <c r="V214" i="2"/>
  <c r="U215" i="2"/>
  <c r="V215" i="2"/>
  <c r="U216" i="2"/>
  <c r="V216" i="2"/>
  <c r="U217" i="2"/>
  <c r="V217" i="2"/>
  <c r="U218" i="2"/>
  <c r="V218" i="2"/>
  <c r="U219" i="2"/>
  <c r="V219" i="2"/>
  <c r="U220" i="2"/>
  <c r="V220" i="2"/>
  <c r="U221" i="2"/>
  <c r="V221" i="2"/>
  <c r="U222" i="2"/>
  <c r="V222" i="2"/>
  <c r="U223" i="2"/>
  <c r="V223" i="2"/>
  <c r="U224" i="2"/>
  <c r="V224" i="2"/>
  <c r="U225" i="2"/>
  <c r="V225" i="2"/>
  <c r="U226" i="2"/>
  <c r="V226" i="2"/>
  <c r="U227" i="2"/>
  <c r="V227" i="2"/>
  <c r="U228" i="2"/>
  <c r="V228" i="2"/>
  <c r="U229" i="2"/>
  <c r="V229" i="2"/>
  <c r="U230" i="2"/>
  <c r="V230" i="2"/>
  <c r="U231" i="2"/>
  <c r="V231" i="2"/>
  <c r="U232" i="2"/>
  <c r="V232" i="2"/>
  <c r="U233" i="2"/>
  <c r="V233" i="2"/>
  <c r="U234" i="2"/>
  <c r="V234" i="2"/>
  <c r="U235" i="2"/>
  <c r="V235" i="2"/>
  <c r="U236" i="2"/>
  <c r="V236" i="2"/>
  <c r="U237" i="2"/>
  <c r="V237" i="2"/>
  <c r="U238" i="2"/>
  <c r="V238" i="2"/>
  <c r="U239" i="2"/>
  <c r="V239" i="2"/>
  <c r="U240" i="2"/>
  <c r="V240" i="2"/>
  <c r="U241" i="2"/>
  <c r="V241" i="2"/>
  <c r="U242" i="2"/>
  <c r="V242" i="2"/>
  <c r="U243" i="2"/>
  <c r="V243" i="2"/>
  <c r="U244" i="2"/>
  <c r="V244" i="2"/>
  <c r="U245" i="2"/>
  <c r="V245" i="2"/>
  <c r="U246" i="2"/>
  <c r="V246" i="2"/>
  <c r="U247" i="2"/>
  <c r="V247" i="2"/>
  <c r="U248" i="2"/>
  <c r="V248" i="2"/>
  <c r="U249" i="2"/>
  <c r="V249" i="2"/>
  <c r="U250" i="2"/>
  <c r="V250" i="2"/>
  <c r="U251" i="2"/>
  <c r="V251" i="2"/>
  <c r="U252" i="2"/>
  <c r="V252" i="2"/>
  <c r="U253" i="2"/>
  <c r="V253" i="2"/>
  <c r="U254" i="2"/>
  <c r="V254" i="2"/>
  <c r="U255" i="2"/>
  <c r="V255" i="2"/>
  <c r="U256" i="2"/>
  <c r="V256" i="2"/>
  <c r="U257" i="2"/>
  <c r="V257" i="2"/>
  <c r="U258" i="2"/>
  <c r="V258" i="2"/>
  <c r="U259" i="2"/>
  <c r="V259" i="2"/>
  <c r="U260" i="2"/>
  <c r="V260" i="2"/>
  <c r="U261" i="2"/>
  <c r="V261" i="2"/>
  <c r="U262" i="2"/>
  <c r="V262" i="2"/>
  <c r="U263" i="2"/>
  <c r="V263" i="2"/>
  <c r="U264" i="2"/>
  <c r="V264" i="2"/>
  <c r="U16" i="2"/>
  <c r="V16" i="2"/>
  <c r="U17" i="2"/>
  <c r="V17" i="2"/>
  <c r="U18" i="2"/>
  <c r="V18" i="2"/>
  <c r="U19" i="2"/>
  <c r="U20" i="2"/>
  <c r="U15" i="2"/>
  <c r="J21" i="2"/>
  <c r="S21" i="2" s="1"/>
  <c r="J22" i="2"/>
  <c r="S22" i="2" s="1"/>
  <c r="J23" i="2"/>
  <c r="S23" i="2" s="1"/>
  <c r="J24" i="2"/>
  <c r="S24" i="2" s="1"/>
  <c r="J25" i="2"/>
  <c r="S25" i="2" s="1"/>
  <c r="J26" i="2"/>
  <c r="S26" i="2" s="1"/>
  <c r="J27" i="2"/>
  <c r="S27" i="2" s="1"/>
  <c r="J28" i="2"/>
  <c r="S28" i="2" s="1"/>
  <c r="J29" i="2"/>
  <c r="S29" i="2" s="1"/>
  <c r="J30" i="2"/>
  <c r="S30" i="2" s="1"/>
  <c r="J31" i="2"/>
  <c r="S31" i="2" s="1"/>
  <c r="J32" i="2"/>
  <c r="S32" i="2" s="1"/>
  <c r="J33" i="2"/>
  <c r="S33" i="2" s="1"/>
  <c r="J34" i="2"/>
  <c r="S34" i="2" s="1"/>
  <c r="J35" i="2"/>
  <c r="S35" i="2" s="1"/>
  <c r="J36" i="2"/>
  <c r="S36" i="2" s="1"/>
  <c r="J37" i="2"/>
  <c r="S37" i="2" s="1"/>
  <c r="J38" i="2"/>
  <c r="S38" i="2" s="1"/>
  <c r="J39" i="2"/>
  <c r="S39" i="2" s="1"/>
  <c r="J40" i="2"/>
  <c r="S40" i="2" s="1"/>
  <c r="J41" i="2"/>
  <c r="S41" i="2" s="1"/>
  <c r="J42" i="2"/>
  <c r="S42" i="2" s="1"/>
  <c r="J43" i="2"/>
  <c r="S43" i="2" s="1"/>
  <c r="J44" i="2"/>
  <c r="S44" i="2" s="1"/>
  <c r="J45" i="2"/>
  <c r="S45" i="2" s="1"/>
  <c r="J46" i="2"/>
  <c r="S46" i="2" s="1"/>
  <c r="J47" i="2"/>
  <c r="S47" i="2" s="1"/>
  <c r="J48" i="2"/>
  <c r="S48" i="2" s="1"/>
  <c r="J49" i="2"/>
  <c r="S49" i="2" s="1"/>
  <c r="J50" i="2"/>
  <c r="S50" i="2" s="1"/>
  <c r="J51" i="2"/>
  <c r="S51" i="2" s="1"/>
  <c r="J52" i="2"/>
  <c r="S52" i="2" s="1"/>
  <c r="J53" i="2"/>
  <c r="S53" i="2" s="1"/>
  <c r="J54" i="2"/>
  <c r="S54" i="2" s="1"/>
  <c r="J55" i="2"/>
  <c r="S55" i="2" s="1"/>
  <c r="J56" i="2"/>
  <c r="S56" i="2" s="1"/>
  <c r="J57" i="2"/>
  <c r="S57" i="2" s="1"/>
  <c r="J58" i="2"/>
  <c r="S58" i="2" s="1"/>
  <c r="J59" i="2"/>
  <c r="S59" i="2" s="1"/>
  <c r="J60" i="2"/>
  <c r="S60" i="2" s="1"/>
  <c r="J61" i="2"/>
  <c r="S61" i="2" s="1"/>
  <c r="J62" i="2"/>
  <c r="S62" i="2" s="1"/>
  <c r="J63" i="2"/>
  <c r="S63" i="2" s="1"/>
  <c r="J64" i="2"/>
  <c r="S64" i="2" s="1"/>
  <c r="J65" i="2"/>
  <c r="S65" i="2" s="1"/>
  <c r="J66" i="2"/>
  <c r="S66" i="2" s="1"/>
  <c r="J67" i="2"/>
  <c r="S67" i="2" s="1"/>
  <c r="J68" i="2"/>
  <c r="S68" i="2" s="1"/>
  <c r="J69" i="2"/>
  <c r="S69" i="2" s="1"/>
  <c r="J70" i="2"/>
  <c r="S70" i="2" s="1"/>
  <c r="J71" i="2"/>
  <c r="S71" i="2" s="1"/>
  <c r="J72" i="2"/>
  <c r="S72" i="2" s="1"/>
  <c r="J73" i="2"/>
  <c r="S73" i="2" s="1"/>
  <c r="J74" i="2"/>
  <c r="S74" i="2" s="1"/>
  <c r="J75" i="2"/>
  <c r="S75" i="2" s="1"/>
  <c r="J76" i="2"/>
  <c r="S76" i="2" s="1"/>
  <c r="J77" i="2"/>
  <c r="S77" i="2" s="1"/>
  <c r="J78" i="2"/>
  <c r="S78" i="2" s="1"/>
  <c r="J79" i="2"/>
  <c r="S79" i="2" s="1"/>
  <c r="J80" i="2"/>
  <c r="S80" i="2" s="1"/>
  <c r="J81" i="2"/>
  <c r="S81" i="2" s="1"/>
  <c r="J82" i="2"/>
  <c r="S82" i="2" s="1"/>
  <c r="J83" i="2"/>
  <c r="S83" i="2" s="1"/>
  <c r="J84" i="2"/>
  <c r="S84" i="2" s="1"/>
  <c r="J85" i="2"/>
  <c r="S85" i="2" s="1"/>
  <c r="J86" i="2"/>
  <c r="S86" i="2" s="1"/>
  <c r="J87" i="2"/>
  <c r="S87" i="2" s="1"/>
  <c r="J88" i="2"/>
  <c r="S88" i="2" s="1"/>
  <c r="J89" i="2"/>
  <c r="S89" i="2" s="1"/>
  <c r="J90" i="2"/>
  <c r="S90" i="2" s="1"/>
  <c r="J91" i="2"/>
  <c r="S91" i="2" s="1"/>
  <c r="J92" i="2"/>
  <c r="S92" i="2" s="1"/>
  <c r="J93" i="2"/>
  <c r="S93" i="2" s="1"/>
  <c r="J94" i="2"/>
  <c r="S94" i="2" s="1"/>
  <c r="J95" i="2"/>
  <c r="S95" i="2" s="1"/>
  <c r="J96" i="2"/>
  <c r="S96" i="2" s="1"/>
  <c r="J97" i="2"/>
  <c r="S97" i="2" s="1"/>
  <c r="J98" i="2"/>
  <c r="S98" i="2" s="1"/>
  <c r="J99" i="2"/>
  <c r="S99" i="2" s="1"/>
  <c r="J100" i="2"/>
  <c r="S100" i="2" s="1"/>
  <c r="J101" i="2"/>
  <c r="S101" i="2" s="1"/>
  <c r="J102" i="2"/>
  <c r="S102" i="2" s="1"/>
  <c r="J103" i="2"/>
  <c r="S103" i="2" s="1"/>
  <c r="J104" i="2"/>
  <c r="S104" i="2" s="1"/>
  <c r="J105" i="2"/>
  <c r="S105" i="2" s="1"/>
  <c r="J106" i="2"/>
  <c r="S106" i="2" s="1"/>
  <c r="J107" i="2"/>
  <c r="S107" i="2" s="1"/>
  <c r="J108" i="2"/>
  <c r="S108" i="2" s="1"/>
  <c r="J109" i="2"/>
  <c r="S109" i="2" s="1"/>
  <c r="J110" i="2"/>
  <c r="S110" i="2" s="1"/>
  <c r="J111" i="2"/>
  <c r="S111" i="2" s="1"/>
  <c r="J112" i="2"/>
  <c r="S112" i="2" s="1"/>
  <c r="J113" i="2"/>
  <c r="S113" i="2" s="1"/>
  <c r="J114" i="2"/>
  <c r="S114" i="2" s="1"/>
  <c r="J115" i="2"/>
  <c r="S115" i="2" s="1"/>
  <c r="J116" i="2"/>
  <c r="S116" i="2" s="1"/>
  <c r="J117" i="2"/>
  <c r="S117" i="2" s="1"/>
  <c r="J118" i="2"/>
  <c r="S118" i="2" s="1"/>
  <c r="J119" i="2"/>
  <c r="S119" i="2" s="1"/>
  <c r="J120" i="2"/>
  <c r="S120" i="2" s="1"/>
  <c r="J121" i="2"/>
  <c r="S121" i="2" s="1"/>
  <c r="J122" i="2"/>
  <c r="S122" i="2" s="1"/>
  <c r="J123" i="2"/>
  <c r="S123" i="2" s="1"/>
  <c r="J124" i="2"/>
  <c r="S124" i="2" s="1"/>
  <c r="J125" i="2"/>
  <c r="S125" i="2" s="1"/>
  <c r="J126" i="2"/>
  <c r="S126" i="2" s="1"/>
  <c r="J127" i="2"/>
  <c r="S127" i="2" s="1"/>
  <c r="J128" i="2"/>
  <c r="S128" i="2" s="1"/>
  <c r="J129" i="2"/>
  <c r="S129" i="2" s="1"/>
  <c r="J130" i="2"/>
  <c r="S130" i="2" s="1"/>
  <c r="J131" i="2"/>
  <c r="S131" i="2" s="1"/>
  <c r="J132" i="2"/>
  <c r="S132" i="2" s="1"/>
  <c r="J133" i="2"/>
  <c r="S133" i="2" s="1"/>
  <c r="J134" i="2"/>
  <c r="S134" i="2" s="1"/>
  <c r="J135" i="2"/>
  <c r="S135" i="2" s="1"/>
  <c r="J136" i="2"/>
  <c r="S136" i="2" s="1"/>
  <c r="J137" i="2"/>
  <c r="S137" i="2" s="1"/>
  <c r="J138" i="2"/>
  <c r="S138" i="2" s="1"/>
  <c r="J139" i="2"/>
  <c r="S139" i="2" s="1"/>
  <c r="J140" i="2"/>
  <c r="S140" i="2" s="1"/>
  <c r="J141" i="2"/>
  <c r="S141" i="2" s="1"/>
  <c r="J142" i="2"/>
  <c r="S142" i="2" s="1"/>
  <c r="J143" i="2"/>
  <c r="S143" i="2" s="1"/>
  <c r="J144" i="2"/>
  <c r="S144" i="2" s="1"/>
  <c r="J145" i="2"/>
  <c r="S145" i="2" s="1"/>
  <c r="J146" i="2"/>
  <c r="S146" i="2" s="1"/>
  <c r="J147" i="2"/>
  <c r="S147" i="2" s="1"/>
  <c r="J148" i="2"/>
  <c r="S148" i="2" s="1"/>
  <c r="J149" i="2"/>
  <c r="S149" i="2" s="1"/>
  <c r="J150" i="2"/>
  <c r="S150" i="2" s="1"/>
  <c r="J151" i="2"/>
  <c r="S151" i="2" s="1"/>
  <c r="J152" i="2"/>
  <c r="S152" i="2" s="1"/>
  <c r="J153" i="2"/>
  <c r="S153" i="2" s="1"/>
  <c r="J154" i="2"/>
  <c r="S154" i="2" s="1"/>
  <c r="J155" i="2"/>
  <c r="S155" i="2" s="1"/>
  <c r="J156" i="2"/>
  <c r="S156" i="2" s="1"/>
  <c r="J157" i="2"/>
  <c r="S157" i="2" s="1"/>
  <c r="J158" i="2"/>
  <c r="S158" i="2" s="1"/>
  <c r="J159" i="2"/>
  <c r="S159" i="2" s="1"/>
  <c r="J160" i="2"/>
  <c r="S160" i="2" s="1"/>
  <c r="J161" i="2"/>
  <c r="S161" i="2" s="1"/>
  <c r="J162" i="2"/>
  <c r="S162" i="2" s="1"/>
  <c r="J163" i="2"/>
  <c r="S163" i="2" s="1"/>
  <c r="J164" i="2"/>
  <c r="S164" i="2" s="1"/>
  <c r="J165" i="2"/>
  <c r="S165" i="2" s="1"/>
  <c r="J166" i="2"/>
  <c r="S166" i="2" s="1"/>
  <c r="J167" i="2"/>
  <c r="S167" i="2" s="1"/>
  <c r="J168" i="2"/>
  <c r="S168" i="2" s="1"/>
  <c r="J169" i="2"/>
  <c r="S169" i="2" s="1"/>
  <c r="J170" i="2"/>
  <c r="S170" i="2" s="1"/>
  <c r="J171" i="2"/>
  <c r="S171" i="2" s="1"/>
  <c r="J172" i="2"/>
  <c r="S172" i="2" s="1"/>
  <c r="J173" i="2"/>
  <c r="S173" i="2" s="1"/>
  <c r="J174" i="2"/>
  <c r="S174" i="2" s="1"/>
  <c r="J175" i="2"/>
  <c r="S175" i="2" s="1"/>
  <c r="J176" i="2"/>
  <c r="S176" i="2" s="1"/>
  <c r="J177" i="2"/>
  <c r="S177" i="2" s="1"/>
  <c r="J178" i="2"/>
  <c r="S178" i="2" s="1"/>
  <c r="J179" i="2"/>
  <c r="S179" i="2" s="1"/>
  <c r="J180" i="2"/>
  <c r="S180" i="2" s="1"/>
  <c r="J181" i="2"/>
  <c r="S181" i="2" s="1"/>
  <c r="J182" i="2"/>
  <c r="S182" i="2" s="1"/>
  <c r="J183" i="2"/>
  <c r="S183" i="2" s="1"/>
  <c r="J184" i="2"/>
  <c r="S184" i="2" s="1"/>
  <c r="J185" i="2"/>
  <c r="S185" i="2" s="1"/>
  <c r="J186" i="2"/>
  <c r="S186" i="2" s="1"/>
  <c r="J187" i="2"/>
  <c r="S187" i="2" s="1"/>
  <c r="J188" i="2"/>
  <c r="S188" i="2" s="1"/>
  <c r="J189" i="2"/>
  <c r="S189" i="2" s="1"/>
  <c r="J190" i="2"/>
  <c r="S190" i="2" s="1"/>
  <c r="J191" i="2"/>
  <c r="S191" i="2" s="1"/>
  <c r="J192" i="2"/>
  <c r="S192" i="2" s="1"/>
  <c r="J193" i="2"/>
  <c r="S193" i="2" s="1"/>
  <c r="J194" i="2"/>
  <c r="S194" i="2" s="1"/>
  <c r="J195" i="2"/>
  <c r="S195" i="2" s="1"/>
  <c r="J196" i="2"/>
  <c r="S196" i="2" s="1"/>
  <c r="J197" i="2"/>
  <c r="S197" i="2" s="1"/>
  <c r="J198" i="2"/>
  <c r="S198" i="2" s="1"/>
  <c r="J199" i="2"/>
  <c r="S199" i="2" s="1"/>
  <c r="J200" i="2"/>
  <c r="S200" i="2" s="1"/>
  <c r="J201" i="2"/>
  <c r="S201" i="2" s="1"/>
  <c r="J202" i="2"/>
  <c r="S202" i="2" s="1"/>
  <c r="J203" i="2"/>
  <c r="S203" i="2" s="1"/>
  <c r="J204" i="2"/>
  <c r="S204" i="2" s="1"/>
  <c r="J205" i="2"/>
  <c r="S205" i="2" s="1"/>
  <c r="J206" i="2"/>
  <c r="S206" i="2" s="1"/>
  <c r="J207" i="2"/>
  <c r="S207" i="2" s="1"/>
  <c r="J208" i="2"/>
  <c r="S208" i="2" s="1"/>
  <c r="J209" i="2"/>
  <c r="S209" i="2" s="1"/>
  <c r="J210" i="2"/>
  <c r="S210" i="2" s="1"/>
  <c r="J211" i="2"/>
  <c r="S211" i="2" s="1"/>
  <c r="J212" i="2"/>
  <c r="S212" i="2" s="1"/>
  <c r="J213" i="2"/>
  <c r="S213" i="2" s="1"/>
  <c r="J214" i="2"/>
  <c r="S214" i="2" s="1"/>
  <c r="J215" i="2"/>
  <c r="S215" i="2" s="1"/>
  <c r="J216" i="2"/>
  <c r="S216" i="2" s="1"/>
  <c r="J217" i="2"/>
  <c r="S217" i="2" s="1"/>
  <c r="J218" i="2"/>
  <c r="S218" i="2" s="1"/>
  <c r="J219" i="2"/>
  <c r="S219" i="2" s="1"/>
  <c r="J220" i="2"/>
  <c r="S220" i="2" s="1"/>
  <c r="J221" i="2"/>
  <c r="S221" i="2" s="1"/>
  <c r="J222" i="2"/>
  <c r="S222" i="2" s="1"/>
  <c r="J223" i="2"/>
  <c r="S223" i="2" s="1"/>
  <c r="J224" i="2"/>
  <c r="S224" i="2" s="1"/>
  <c r="J225" i="2"/>
  <c r="S225" i="2" s="1"/>
  <c r="J226" i="2"/>
  <c r="S226" i="2" s="1"/>
  <c r="J227" i="2"/>
  <c r="S227" i="2" s="1"/>
  <c r="J228" i="2"/>
  <c r="S228" i="2" s="1"/>
  <c r="J229" i="2"/>
  <c r="S229" i="2" s="1"/>
  <c r="J230" i="2"/>
  <c r="S230" i="2" s="1"/>
  <c r="J231" i="2"/>
  <c r="S231" i="2" s="1"/>
  <c r="J232" i="2"/>
  <c r="S232" i="2" s="1"/>
  <c r="J233" i="2"/>
  <c r="S233" i="2" s="1"/>
  <c r="J234" i="2"/>
  <c r="S234" i="2" s="1"/>
  <c r="J235" i="2"/>
  <c r="S235" i="2" s="1"/>
  <c r="J236" i="2"/>
  <c r="S236" i="2" s="1"/>
  <c r="J237" i="2"/>
  <c r="S237" i="2" s="1"/>
  <c r="J238" i="2"/>
  <c r="S238" i="2" s="1"/>
  <c r="J239" i="2"/>
  <c r="S239" i="2" s="1"/>
  <c r="J240" i="2"/>
  <c r="S240" i="2" s="1"/>
  <c r="J241" i="2"/>
  <c r="S241" i="2" s="1"/>
  <c r="J242" i="2"/>
  <c r="S242" i="2" s="1"/>
  <c r="J243" i="2"/>
  <c r="S243" i="2" s="1"/>
  <c r="J244" i="2"/>
  <c r="S244" i="2" s="1"/>
  <c r="J245" i="2"/>
  <c r="S245" i="2" s="1"/>
  <c r="J246" i="2"/>
  <c r="S246" i="2" s="1"/>
  <c r="J247" i="2"/>
  <c r="S247" i="2" s="1"/>
  <c r="J248" i="2"/>
  <c r="S248" i="2" s="1"/>
  <c r="J249" i="2"/>
  <c r="S249" i="2" s="1"/>
  <c r="J250" i="2"/>
  <c r="S250" i="2" s="1"/>
  <c r="J251" i="2"/>
  <c r="S251" i="2" s="1"/>
  <c r="J252" i="2"/>
  <c r="S252" i="2" s="1"/>
  <c r="J253" i="2"/>
  <c r="S253" i="2" s="1"/>
  <c r="J254" i="2"/>
  <c r="S254" i="2" s="1"/>
  <c r="J255" i="2"/>
  <c r="S255" i="2" s="1"/>
  <c r="J256" i="2"/>
  <c r="S256" i="2" s="1"/>
  <c r="J257" i="2"/>
  <c r="S257" i="2" s="1"/>
  <c r="J258" i="2"/>
  <c r="S258" i="2" s="1"/>
  <c r="J259" i="2"/>
  <c r="S259" i="2" s="1"/>
  <c r="J260" i="2"/>
  <c r="S260" i="2" s="1"/>
  <c r="J261" i="2"/>
  <c r="S261" i="2" s="1"/>
  <c r="J262" i="2"/>
  <c r="S262" i="2" s="1"/>
  <c r="J263" i="2"/>
  <c r="S263" i="2" s="1"/>
  <c r="J264" i="2"/>
  <c r="S264" i="2" s="1"/>
  <c r="S16" i="2"/>
  <c r="J17" i="2"/>
  <c r="S17" i="2" s="1"/>
  <c r="J18" i="2"/>
  <c r="S18" i="2" s="1"/>
  <c r="J19" i="2"/>
  <c r="S19" i="2" s="1"/>
  <c r="J20" i="2"/>
  <c r="S20" i="2" s="1"/>
  <c r="S15" i="2"/>
  <c r="V19" i="2" l="1"/>
  <c r="V20" i="2"/>
  <c r="V15" i="2"/>
</calcChain>
</file>

<file path=xl/sharedStrings.xml><?xml version="1.0" encoding="utf-8"?>
<sst xmlns="http://schemas.openxmlformats.org/spreadsheetml/2006/main" count="80" uniqueCount="61">
  <si>
    <t>FORMATO DEPURACIÓN INVENTARIO DE PUBLICACIONES</t>
  </si>
  <si>
    <t>Área o Dependencia:</t>
  </si>
  <si>
    <t>RECTORIA</t>
  </si>
  <si>
    <t>Sede:</t>
  </si>
  <si>
    <t>NIVEL NACIONAL</t>
  </si>
  <si>
    <t>Ciudad:</t>
  </si>
  <si>
    <t>BOGOTA</t>
  </si>
  <si>
    <t>UBICACIÓN DE EXISTENCIAS</t>
  </si>
  <si>
    <t>RESOLUCIÓN DE DISTRIBUCIÓN  INICIAL</t>
  </si>
  <si>
    <t>PUBLICACIONES ETAPA PROMOCIONAL</t>
  </si>
  <si>
    <t>CONSECUTIVO</t>
  </si>
  <si>
    <t>TIPO PUBLICACIÓN</t>
  </si>
  <si>
    <t>AÑO EDICIÓN</t>
  </si>
  <si>
    <t>TITULO  DE LA OBRA</t>
  </si>
  <si>
    <t>FACULTAD /INSTITUTO/ SEDE</t>
  </si>
  <si>
    <t>EDITORIAL UN</t>
  </si>
  <si>
    <t>TOTAL. EJEMPLARES SEGÚN INVENTARIO FÍSICO</t>
  </si>
  <si>
    <t>ETAPA SEGÚN RES 022/2015</t>
  </si>
  <si>
    <t>NÚMERO</t>
  </si>
  <si>
    <t>FECHA</t>
  </si>
  <si>
    <t>TIRAJE</t>
  </si>
  <si>
    <t>COSTO TOTAL</t>
  </si>
  <si>
    <t>COSTO UNITARIO</t>
  </si>
  <si>
    <t xml:space="preserve">PRECIO VENTA AL PÚBLICO </t>
  </si>
  <si>
    <t>COSTOS TOTAL PARA RESOLUCIÓN (COSTOS UNITARIO * NO. EJEMPLARES)</t>
  </si>
  <si>
    <t>PRECIO VENTA AL PUBLICO ETAPA PROMOCIONAL</t>
  </si>
  <si>
    <t>DIF COSTO UNITARIO Y PRECIO DE VENTA AL PUBLICO</t>
  </si>
  <si>
    <t>VALOR PROVISIÓN</t>
  </si>
  <si>
    <t>OBSERVACIONES</t>
  </si>
  <si>
    <t>LIBRO</t>
  </si>
  <si>
    <t>CURSO GRIEGO CLASICO</t>
  </si>
  <si>
    <t>PROMOCIONAL</t>
  </si>
  <si>
    <t>ERRATA Y EL BRICOLAGE</t>
  </si>
  <si>
    <t>COMERCIAL</t>
  </si>
  <si>
    <t>LEYES SIN CAUSA Y CAUSAS SIN LEY</t>
  </si>
  <si>
    <t>ALTA ROTACIÓN</t>
  </si>
  <si>
    <t>PENSAR LA MEDICINA</t>
  </si>
  <si>
    <t>DISTRIBUCIÓN INSTITUCIONAL</t>
  </si>
  <si>
    <t>PROMETEO LIBERADO</t>
  </si>
  <si>
    <t>MARTA TRABA EN FASCIMIL</t>
  </si>
  <si>
    <t>Total</t>
  </si>
  <si>
    <t>REVISTA</t>
  </si>
  <si>
    <t>Total general</t>
  </si>
  <si>
    <t>Valores</t>
  </si>
  <si>
    <t>Suma de FACULTAD /INSTITUTO/ SEDE</t>
  </si>
  <si>
    <t>Suma de EDITORIAL UN</t>
  </si>
  <si>
    <t>Suma de DISTRIBUIDORES</t>
  </si>
  <si>
    <t>ESTADO PUBLICACIÓN</t>
  </si>
  <si>
    <t>MALO</t>
  </si>
  <si>
    <t xml:space="preserve">REGULAR </t>
  </si>
  <si>
    <t>BUENO</t>
  </si>
  <si>
    <t>DISTRIBUIDORES EXTERNOS</t>
  </si>
  <si>
    <t>REGULAR</t>
  </si>
  <si>
    <t>MAL ESTADO</t>
  </si>
  <si>
    <t>Fecha de corte</t>
  </si>
  <si>
    <t>Fecha de elaboración</t>
  </si>
  <si>
    <t>ISBN / ISSN / ISMN</t>
  </si>
  <si>
    <t>PARTITURAS</t>
  </si>
  <si>
    <t>CDS</t>
  </si>
  <si>
    <t>Fecha: Octubre de 2015</t>
  </si>
  <si>
    <t xml:space="preserve">Elaboró/ Equipo Editorial UN/Equipo DNGC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</si>
</sst>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3" fillId="0" borderId="0" xfId="0" applyFont="1" applyProtection="1">
      <protection hidden="1"/>
    </xf>
    <xf numFmtId="0" fontId="2" fillId="0" borderId="0" xfId="0" applyFont="1" applyAlignment="1"/>
    <xf numFmtId="0" fontId="0" fillId="0" borderId="0" xfId="0" pivotButton="1"/>
    <xf numFmtId="0" fontId="0" fillId="0" borderId="0" xfId="0" applyNumberFormat="1"/>
    <xf numFmtId="0" fontId="4" fillId="0" borderId="1" xfId="0" applyFont="1" applyBorder="1" applyProtection="1">
      <protection locked="0"/>
    </xf>
    <xf numFmtId="166" fontId="4" fillId="0" borderId="28" xfId="1" applyNumberFormat="1" applyFont="1" applyBorder="1" applyProtection="1">
      <protection locked="0"/>
    </xf>
    <xf numFmtId="166" fontId="4" fillId="0" borderId="2" xfId="1" applyNumberFormat="1" applyFont="1" applyBorder="1" applyProtection="1">
      <protection locked="0"/>
    </xf>
    <xf numFmtId="166" fontId="4" fillId="0" borderId="29" xfId="1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166" fontId="4" fillId="0" borderId="7" xfId="1" applyNumberFormat="1" applyFont="1" applyBorder="1" applyProtection="1">
      <protection locked="0"/>
    </xf>
    <xf numFmtId="166" fontId="4" fillId="0" borderId="16" xfId="1" applyNumberFormat="1" applyFont="1" applyBorder="1" applyProtection="1">
      <protection locked="0"/>
    </xf>
    <xf numFmtId="166" fontId="4" fillId="0" borderId="8" xfId="1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1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166" fontId="4" fillId="0" borderId="20" xfId="1" applyNumberFormat="1" applyFont="1" applyBorder="1" applyProtection="1">
      <protection locked="0"/>
    </xf>
    <xf numFmtId="166" fontId="4" fillId="0" borderId="18" xfId="1" applyNumberFormat="1" applyFont="1" applyBorder="1" applyProtection="1">
      <protection locked="0"/>
    </xf>
    <xf numFmtId="166" fontId="4" fillId="0" borderId="21" xfId="1" applyNumberFormat="1" applyFont="1" applyBorder="1" applyProtection="1">
      <protection locked="0"/>
    </xf>
    <xf numFmtId="167" fontId="4" fillId="0" borderId="2" xfId="2" applyNumberFormat="1" applyFont="1" applyBorder="1" applyProtection="1">
      <protection locked="0"/>
    </xf>
    <xf numFmtId="167" fontId="4" fillId="0" borderId="16" xfId="2" applyNumberFormat="1" applyFont="1" applyBorder="1" applyProtection="1">
      <protection locked="0"/>
    </xf>
    <xf numFmtId="167" fontId="4" fillId="0" borderId="2" xfId="2" applyNumberFormat="1" applyFont="1" applyBorder="1" applyProtection="1">
      <protection hidden="1"/>
    </xf>
    <xf numFmtId="167" fontId="4" fillId="0" borderId="3" xfId="2" applyNumberFormat="1" applyFont="1" applyBorder="1" applyProtection="1">
      <protection locked="0"/>
    </xf>
    <xf numFmtId="167" fontId="4" fillId="0" borderId="17" xfId="2" applyNumberFormat="1" applyFont="1" applyBorder="1" applyProtection="1">
      <protection locked="0"/>
    </xf>
    <xf numFmtId="167" fontId="4" fillId="0" borderId="29" xfId="2" applyNumberFormat="1" applyFont="1" applyBorder="1" applyProtection="1">
      <protection hidden="1"/>
    </xf>
    <xf numFmtId="0" fontId="4" fillId="0" borderId="31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23" xfId="0" applyFont="1" applyBorder="1" applyProtection="1">
      <protection locked="0"/>
    </xf>
    <xf numFmtId="3" fontId="4" fillId="0" borderId="2" xfId="2" applyNumberFormat="1" applyFont="1" applyBorder="1" applyProtection="1">
      <protection locked="0"/>
    </xf>
    <xf numFmtId="3" fontId="4" fillId="0" borderId="16" xfId="2" applyNumberFormat="1" applyFont="1" applyBorder="1" applyProtection="1">
      <protection locked="0"/>
    </xf>
    <xf numFmtId="14" fontId="4" fillId="0" borderId="16" xfId="2" applyNumberFormat="1" applyFont="1" applyBorder="1" applyProtection="1">
      <protection locked="0"/>
    </xf>
    <xf numFmtId="14" fontId="4" fillId="0" borderId="2" xfId="2" applyNumberFormat="1" applyFont="1" applyBorder="1" applyProtection="1">
      <protection locked="0"/>
    </xf>
    <xf numFmtId="167" fontId="4" fillId="0" borderId="33" xfId="2" applyNumberFormat="1" applyFont="1" applyBorder="1" applyProtection="1">
      <protection hidden="1"/>
    </xf>
    <xf numFmtId="167" fontId="4" fillId="0" borderId="37" xfId="2" applyNumberFormat="1" applyFont="1" applyBorder="1" applyProtection="1">
      <protection hidden="1"/>
    </xf>
    <xf numFmtId="166" fontId="4" fillId="0" borderId="9" xfId="1" applyNumberFormat="1" applyFont="1" applyBorder="1" applyProtection="1">
      <protection locked="0"/>
    </xf>
    <xf numFmtId="14" fontId="4" fillId="0" borderId="27" xfId="2" applyNumberFormat="1" applyFont="1" applyBorder="1" applyProtection="1">
      <protection locked="0"/>
    </xf>
    <xf numFmtId="3" fontId="4" fillId="0" borderId="27" xfId="2" applyNumberFormat="1" applyFont="1" applyBorder="1" applyProtection="1">
      <protection locked="0"/>
    </xf>
    <xf numFmtId="167" fontId="4" fillId="0" borderId="27" xfId="2" applyNumberFormat="1" applyFont="1" applyBorder="1" applyProtection="1">
      <protection locked="0"/>
    </xf>
    <xf numFmtId="167" fontId="4" fillId="0" borderId="12" xfId="2" applyNumberFormat="1" applyFont="1" applyBorder="1" applyProtection="1">
      <protection hidden="1"/>
    </xf>
    <xf numFmtId="167" fontId="4" fillId="0" borderId="38" xfId="2" applyNumberFormat="1" applyFont="1" applyBorder="1" applyProtection="1">
      <protection locked="0"/>
    </xf>
    <xf numFmtId="167" fontId="4" fillId="0" borderId="14" xfId="2" applyNumberFormat="1" applyFont="1" applyBorder="1" applyProtection="1">
      <protection hidden="1"/>
    </xf>
    <xf numFmtId="167" fontId="4" fillId="0" borderId="28" xfId="2" applyNumberFormat="1" applyFont="1" applyBorder="1" applyProtection="1">
      <protection locked="0"/>
    </xf>
    <xf numFmtId="167" fontId="4" fillId="0" borderId="7" xfId="2" applyNumberFormat="1" applyFont="1" applyBorder="1" applyProtection="1">
      <protection locked="0"/>
    </xf>
    <xf numFmtId="166" fontId="4" fillId="0" borderId="32" xfId="1" applyNumberFormat="1" applyFont="1" applyBorder="1" applyProtection="1">
      <protection hidden="1"/>
    </xf>
    <xf numFmtId="167" fontId="4" fillId="0" borderId="20" xfId="2" applyNumberFormat="1" applyFont="1" applyBorder="1" applyProtection="1">
      <protection locked="0"/>
    </xf>
    <xf numFmtId="0" fontId="0" fillId="0" borderId="35" xfId="0" applyBorder="1"/>
    <xf numFmtId="0" fontId="4" fillId="0" borderId="16" xfId="0" applyFont="1" applyBorder="1" applyProtection="1">
      <protection hidden="1"/>
    </xf>
    <xf numFmtId="166" fontId="4" fillId="0" borderId="15" xfId="1" applyNumberFormat="1" applyFont="1" applyBorder="1" applyProtection="1">
      <protection hidden="1"/>
    </xf>
    <xf numFmtId="166" fontId="4" fillId="0" borderId="27" xfId="1" applyNumberFormat="1" applyFont="1" applyBorder="1" applyProtection="1">
      <protection locked="0"/>
    </xf>
    <xf numFmtId="166" fontId="4" fillId="0" borderId="10" xfId="1" applyNumberFormat="1" applyFont="1" applyBorder="1" applyProtection="1">
      <protection locked="0"/>
    </xf>
    <xf numFmtId="0" fontId="4" fillId="0" borderId="27" xfId="0" applyFont="1" applyBorder="1" applyProtection="1">
      <protection hidden="1"/>
    </xf>
    <xf numFmtId="0" fontId="4" fillId="0" borderId="0" xfId="0" applyFont="1" applyProtection="1">
      <protection hidden="1"/>
    </xf>
    <xf numFmtId="166" fontId="4" fillId="0" borderId="17" xfId="1" applyNumberFormat="1" applyFont="1" applyBorder="1" applyProtection="1">
      <protection locked="0" hidden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39" xfId="0" applyFont="1" applyBorder="1"/>
    <xf numFmtId="0" fontId="4" fillId="0" borderId="36" xfId="0" applyFont="1" applyBorder="1"/>
    <xf numFmtId="166" fontId="4" fillId="0" borderId="36" xfId="0" applyNumberFormat="1" applyFont="1" applyBorder="1"/>
    <xf numFmtId="0" fontId="4" fillId="0" borderId="36" xfId="0" applyFont="1" applyBorder="1" applyProtection="1">
      <protection hidden="1"/>
    </xf>
    <xf numFmtId="0" fontId="4" fillId="0" borderId="36" xfId="0" applyFont="1" applyBorder="1" applyProtection="1">
      <protection locked="0"/>
    </xf>
    <xf numFmtId="3" fontId="4" fillId="0" borderId="36" xfId="0" applyNumberFormat="1" applyFont="1" applyBorder="1" applyProtection="1">
      <protection locked="0"/>
    </xf>
    <xf numFmtId="167" fontId="4" fillId="0" borderId="36" xfId="0" applyNumberFormat="1" applyFont="1" applyBorder="1" applyProtection="1">
      <protection locked="0"/>
    </xf>
    <xf numFmtId="167" fontId="4" fillId="0" borderId="36" xfId="0" applyNumberFormat="1" applyFont="1" applyBorder="1" applyProtection="1">
      <protection hidden="1"/>
    </xf>
    <xf numFmtId="0" fontId="5" fillId="0" borderId="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7" xfId="0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49">
    <dxf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&quot;$&quot;* #,##0_-;\-&quot;$&quot;* #,##0_-;_-&quot;$&quot;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border diagonalUp="0" diagonalDown="0">
        <left style="medium">
          <color indexed="64"/>
        </left>
        <right/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_-;\-* #,##0_-;_-* &quot;-&quot;??_-;_-@_-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3</xdr:col>
      <xdr:colOff>457200</xdr:colOff>
      <xdr:row>4</xdr:row>
      <xdr:rowOff>60960</xdr:rowOff>
    </xdr:to>
    <xdr:pic>
      <xdr:nvPicPr>
        <xdr:cNvPr id="2" name="Picture 7" descr="Escudo PowerPo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4903"/>
        <a:stretch>
          <a:fillRect/>
        </a:stretch>
      </xdr:blipFill>
      <xdr:spPr bwMode="auto">
        <a:xfrm>
          <a:off x="971550" y="47625"/>
          <a:ext cx="1885950" cy="63246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AN GOMEZ" refreshedDate="42261.631109953705" createdVersion="5" refreshedVersion="5" minRefreshableVersion="3" recordCount="250">
  <cacheSource type="worksheet">
    <worksheetSource name="Tabla2"/>
  </cacheSource>
  <cacheFields count="21">
    <cacheField name="CONSECUTIVO" numFmtId="0">
      <sharedItems containsSemiMixedTypes="0" containsString="0" containsNumber="1" containsInteger="1" minValue="1" maxValue="250"/>
    </cacheField>
    <cacheField name="ISBN / ISSN" numFmtId="1">
      <sharedItems containsString="0" containsBlank="1" containsNumber="1" containsInteger="1" minValue="9789587619942" maxValue="9789587752168"/>
    </cacheField>
    <cacheField name="TIPO PUBLICACIÓN" numFmtId="0">
      <sharedItems containsBlank="1"/>
    </cacheField>
    <cacheField name="AÑO EDICIÓN" numFmtId="0">
      <sharedItems containsString="0" containsBlank="1" containsNumber="1" containsInteger="1" minValue="2014" maxValue="2015"/>
    </cacheField>
    <cacheField name="TITULO  DE LA OBRA" numFmtId="0">
      <sharedItems containsBlank="1" count="7">
        <s v="CURSO GRIEGO CLASICO"/>
        <s v="ERRATA Y EL BRICOLAGE"/>
        <s v="LEYES SIN CAUSA Y CAUSAS SIN LEY"/>
        <s v="PENSAR LA MEDICINA"/>
        <s v="PROMETEO LIBERADO"/>
        <s v="MARTA TRABA EN FASCIMIL"/>
        <m/>
      </sharedItems>
    </cacheField>
    <cacheField name="FACULTAD /INSTITUTO/ SEDE" numFmtId="166">
      <sharedItems containsString="0" containsBlank="1" containsNumber="1" containsInteger="1" minValue="10" maxValue="100" count="4">
        <n v="50"/>
        <n v="10"/>
        <n v="100"/>
        <m/>
      </sharedItems>
    </cacheField>
    <cacheField name="EDITORIAL UN" numFmtId="166">
      <sharedItems containsString="0" containsBlank="1" containsNumber="1" containsInteger="1" minValue="10" maxValue="320" count="7">
        <n v="200"/>
        <n v="180"/>
        <n v="320"/>
        <n v="20"/>
        <n v="150"/>
        <n v="10"/>
        <m/>
      </sharedItems>
    </cacheField>
    <cacheField name="DISTRIBUIDORES" numFmtId="166">
      <sharedItems containsString="0" containsBlank="1" containsNumber="1" containsInteger="1" minValue="5" maxValue="80" count="5">
        <n v="50"/>
        <n v="10"/>
        <n v="80"/>
        <n v="5"/>
        <m/>
      </sharedItems>
    </cacheField>
    <cacheField name="TOTAL. EJEMPLARES SEGÚN INVENTARIO FÍSICO" numFmtId="166">
      <sharedItems containsSemiMixedTypes="0" containsString="0" containsNumber="1" containsInteger="1" minValue="0" maxValue="500"/>
    </cacheField>
    <cacheField name="ETAPA SEGÚN RES 022/2015" numFmtId="0">
      <sharedItems containsBlank="1" count="5">
        <s v="PROMOCIONAL"/>
        <s v="COMERCIAL"/>
        <s v="ALTA ROTACIÓN"/>
        <s v="DISTRIBUCIÓN INSTITUCIONAL"/>
        <m/>
      </sharedItems>
    </cacheField>
    <cacheField name="NÚMERO" numFmtId="166">
      <sharedItems containsString="0" containsBlank="1" containsNumber="1" containsInteger="1" minValue="16" maxValue="1279"/>
    </cacheField>
    <cacheField name="FECHA" numFmtId="14">
      <sharedItems containsNonDate="0" containsDate="1" containsString="0" containsBlank="1" minDate="2014-10-14T00:00:00" maxDate="2015-03-11T00:00:00"/>
    </cacheField>
    <cacheField name="TIRAJE" numFmtId="167">
      <sharedItems containsString="0" containsBlank="1" containsNumber="1" containsInteger="1" minValue="500" maxValue="500"/>
    </cacheField>
    <cacheField name="COSTO TOTAL" numFmtId="167">
      <sharedItems containsString="0" containsBlank="1" containsNumber="1" containsInteger="1" minValue="8300000" maxValue="30760500"/>
    </cacheField>
    <cacheField name="COSTO UNITARIO" numFmtId="167">
      <sharedItems containsSemiMixedTypes="0" containsString="0" containsNumber="1" containsInteger="1" minValue="0" maxValue="61521"/>
    </cacheField>
    <cacheField name="PRECIO VENTA AL PÚBLICO " numFmtId="167">
      <sharedItems containsString="0" containsBlank="1" containsNumber="1" containsInteger="1" minValue="50000" maxValue="70000"/>
    </cacheField>
    <cacheField name="COSTOS TOTAL PARA RESOLUCIÓN (COSTOS UNITARIO * NO. EJEMPLARES)" numFmtId="167">
      <sharedItems containsSemiMixedTypes="0" containsString="0" containsNumber="1" containsInteger="1" minValue="0" maxValue="14940000"/>
    </cacheField>
    <cacheField name="PRECIO VENTA AL PUBLICO ETAPA PROMOCIONAL" numFmtId="167">
      <sharedItems containsString="0" containsBlank="1" containsNumber="1" containsInteger="1" minValue="5000" maxValue="10000"/>
    </cacheField>
    <cacheField name="DIF COSTO UNITARIO Y PRECIO DE VENTA AL PUBLICO" numFmtId="167">
      <sharedItems containsSemiMixedTypes="0" containsString="0" containsNumber="1" containsInteger="1" minValue="0" maxValue="56521"/>
    </cacheField>
    <cacheField name="VALOR PROVISIÓN" numFmtId="167">
      <sharedItems containsSemiMixedTypes="0" containsString="0" containsNumber="1" containsInteger="1" minValue="0" maxValue="3528000"/>
    </cacheField>
    <cacheField name="OBSERVACION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n v="1"/>
    <n v="9789587752168"/>
    <s v="LIBRO"/>
    <n v="2015"/>
    <x v="0"/>
    <x v="0"/>
    <x v="0"/>
    <x v="0"/>
    <n v="300"/>
    <x v="0"/>
    <n v="213"/>
    <d v="2015-03-10T00:00:00"/>
    <n v="500"/>
    <n v="8300000"/>
    <n v="16600"/>
    <n v="50000"/>
    <n v="4980000"/>
    <n v="10000"/>
    <n v="6600"/>
    <n v="1980000"/>
    <m/>
  </r>
  <r>
    <n v="2"/>
    <n v="9789587752151"/>
    <s v="LIBRO"/>
    <n v="2015"/>
    <x v="1"/>
    <x v="1"/>
    <x v="1"/>
    <x v="1"/>
    <n v="200"/>
    <x v="1"/>
    <n v="16"/>
    <d v="2015-01-21T00:00:00"/>
    <n v="500"/>
    <n v="10500000"/>
    <n v="21000"/>
    <n v="65000"/>
    <n v="4200000"/>
    <m/>
    <n v="0"/>
    <n v="0"/>
    <m/>
  </r>
  <r>
    <n v="3"/>
    <n v="9789587751017"/>
    <s v="LIBRO"/>
    <n v="2015"/>
    <x v="2"/>
    <x v="2"/>
    <x v="2"/>
    <x v="2"/>
    <n v="500"/>
    <x v="2"/>
    <n v="1192"/>
    <d v="2014-10-14T00:00:00"/>
    <n v="500"/>
    <n v="14940000"/>
    <n v="29880"/>
    <n v="65000"/>
    <n v="14940000"/>
    <m/>
    <n v="0"/>
    <n v="0"/>
    <m/>
  </r>
  <r>
    <n v="4"/>
    <n v="9789587619942"/>
    <s v="LIBRO"/>
    <n v="2015"/>
    <x v="3"/>
    <x v="1"/>
    <x v="3"/>
    <x v="3"/>
    <n v="35"/>
    <x v="3"/>
    <n v="1190"/>
    <d v="2014-10-14T00:00:00"/>
    <n v="500"/>
    <n v="18500000"/>
    <n v="37000"/>
    <n v="70000"/>
    <n v="1295000"/>
    <m/>
    <n v="0"/>
    <n v="0"/>
    <m/>
  </r>
  <r>
    <n v="5"/>
    <n v="9789587619959"/>
    <s v="LIBRO"/>
    <n v="2014"/>
    <x v="4"/>
    <x v="0"/>
    <x v="4"/>
    <x v="1"/>
    <n v="210"/>
    <x v="0"/>
    <n v="1189"/>
    <d v="2014-10-14T00:00:00"/>
    <n v="500"/>
    <n v="11300000"/>
    <n v="22600"/>
    <n v="58000"/>
    <n v="4746000"/>
    <n v="5800"/>
    <n v="16800"/>
    <n v="3528000"/>
    <m/>
  </r>
  <r>
    <n v="6"/>
    <n v="9789587750140"/>
    <s v="LIBRO"/>
    <n v="2014"/>
    <x v="5"/>
    <x v="1"/>
    <x v="5"/>
    <x v="1"/>
    <n v="30"/>
    <x v="0"/>
    <n v="1279"/>
    <d v="2014-10-27T00:00:00"/>
    <n v="500"/>
    <n v="30760500"/>
    <n v="61521"/>
    <n v="70000"/>
    <n v="1845630"/>
    <n v="5000"/>
    <n v="56521"/>
    <n v="1695630"/>
    <m/>
  </r>
  <r>
    <n v="7"/>
    <m/>
    <m/>
    <m/>
    <x v="6"/>
    <x v="3"/>
    <x v="6"/>
    <x v="4"/>
    <n v="0"/>
    <x v="4"/>
    <m/>
    <m/>
    <m/>
    <m/>
    <n v="0"/>
    <m/>
    <n v="0"/>
    <m/>
    <n v="0"/>
    <n v="0"/>
    <m/>
  </r>
  <r>
    <n v="8"/>
    <m/>
    <m/>
    <m/>
    <x v="6"/>
    <x v="3"/>
    <x v="6"/>
    <x v="4"/>
    <n v="0"/>
    <x v="4"/>
    <m/>
    <m/>
    <m/>
    <m/>
    <n v="0"/>
    <m/>
    <n v="0"/>
    <m/>
    <n v="0"/>
    <n v="0"/>
    <m/>
  </r>
  <r>
    <n v="9"/>
    <m/>
    <m/>
    <m/>
    <x v="6"/>
    <x v="3"/>
    <x v="6"/>
    <x v="4"/>
    <n v="0"/>
    <x v="4"/>
    <m/>
    <m/>
    <m/>
    <m/>
    <n v="0"/>
    <m/>
    <n v="0"/>
    <m/>
    <n v="0"/>
    <n v="0"/>
    <m/>
  </r>
  <r>
    <n v="10"/>
    <m/>
    <m/>
    <m/>
    <x v="6"/>
    <x v="3"/>
    <x v="6"/>
    <x v="4"/>
    <n v="0"/>
    <x v="4"/>
    <m/>
    <m/>
    <m/>
    <m/>
    <n v="0"/>
    <m/>
    <n v="0"/>
    <m/>
    <n v="0"/>
    <n v="0"/>
    <m/>
  </r>
  <r>
    <n v="11"/>
    <m/>
    <m/>
    <m/>
    <x v="6"/>
    <x v="3"/>
    <x v="6"/>
    <x v="4"/>
    <n v="0"/>
    <x v="4"/>
    <m/>
    <m/>
    <m/>
    <m/>
    <n v="0"/>
    <m/>
    <n v="0"/>
    <m/>
    <n v="0"/>
    <n v="0"/>
    <m/>
  </r>
  <r>
    <n v="12"/>
    <m/>
    <m/>
    <m/>
    <x v="6"/>
    <x v="3"/>
    <x v="6"/>
    <x v="4"/>
    <n v="0"/>
    <x v="4"/>
    <m/>
    <m/>
    <m/>
    <m/>
    <n v="0"/>
    <m/>
    <n v="0"/>
    <m/>
    <n v="0"/>
    <n v="0"/>
    <m/>
  </r>
  <r>
    <n v="13"/>
    <m/>
    <m/>
    <m/>
    <x v="6"/>
    <x v="3"/>
    <x v="6"/>
    <x v="4"/>
    <n v="0"/>
    <x v="4"/>
    <m/>
    <m/>
    <m/>
    <m/>
    <n v="0"/>
    <m/>
    <n v="0"/>
    <m/>
    <n v="0"/>
    <n v="0"/>
    <m/>
  </r>
  <r>
    <n v="14"/>
    <m/>
    <m/>
    <m/>
    <x v="6"/>
    <x v="3"/>
    <x v="6"/>
    <x v="4"/>
    <n v="0"/>
    <x v="4"/>
    <m/>
    <m/>
    <m/>
    <m/>
    <n v="0"/>
    <m/>
    <n v="0"/>
    <m/>
    <n v="0"/>
    <n v="0"/>
    <m/>
  </r>
  <r>
    <n v="15"/>
    <m/>
    <m/>
    <m/>
    <x v="6"/>
    <x v="3"/>
    <x v="6"/>
    <x v="4"/>
    <n v="0"/>
    <x v="4"/>
    <m/>
    <m/>
    <m/>
    <m/>
    <n v="0"/>
    <m/>
    <n v="0"/>
    <m/>
    <n v="0"/>
    <n v="0"/>
    <m/>
  </r>
  <r>
    <n v="16"/>
    <m/>
    <m/>
    <m/>
    <x v="6"/>
    <x v="3"/>
    <x v="6"/>
    <x v="4"/>
    <n v="0"/>
    <x v="4"/>
    <m/>
    <m/>
    <m/>
    <m/>
    <n v="0"/>
    <m/>
    <n v="0"/>
    <m/>
    <n v="0"/>
    <n v="0"/>
    <m/>
  </r>
  <r>
    <n v="17"/>
    <m/>
    <m/>
    <m/>
    <x v="6"/>
    <x v="3"/>
    <x v="6"/>
    <x v="4"/>
    <n v="0"/>
    <x v="4"/>
    <m/>
    <m/>
    <m/>
    <m/>
    <n v="0"/>
    <m/>
    <n v="0"/>
    <m/>
    <n v="0"/>
    <n v="0"/>
    <m/>
  </r>
  <r>
    <n v="18"/>
    <m/>
    <m/>
    <m/>
    <x v="6"/>
    <x v="3"/>
    <x v="6"/>
    <x v="4"/>
    <n v="0"/>
    <x v="4"/>
    <m/>
    <m/>
    <m/>
    <m/>
    <n v="0"/>
    <m/>
    <n v="0"/>
    <m/>
    <n v="0"/>
    <n v="0"/>
    <m/>
  </r>
  <r>
    <n v="19"/>
    <m/>
    <m/>
    <m/>
    <x v="6"/>
    <x v="3"/>
    <x v="6"/>
    <x v="4"/>
    <n v="0"/>
    <x v="4"/>
    <m/>
    <m/>
    <m/>
    <m/>
    <n v="0"/>
    <m/>
    <n v="0"/>
    <m/>
    <n v="0"/>
    <n v="0"/>
    <m/>
  </r>
  <r>
    <n v="20"/>
    <m/>
    <m/>
    <m/>
    <x v="6"/>
    <x v="3"/>
    <x v="6"/>
    <x v="4"/>
    <n v="0"/>
    <x v="4"/>
    <m/>
    <m/>
    <m/>
    <m/>
    <n v="0"/>
    <m/>
    <n v="0"/>
    <m/>
    <n v="0"/>
    <n v="0"/>
    <m/>
  </r>
  <r>
    <n v="21"/>
    <m/>
    <m/>
    <m/>
    <x v="6"/>
    <x v="3"/>
    <x v="6"/>
    <x v="4"/>
    <n v="0"/>
    <x v="4"/>
    <m/>
    <m/>
    <m/>
    <m/>
    <n v="0"/>
    <m/>
    <n v="0"/>
    <m/>
    <n v="0"/>
    <n v="0"/>
    <m/>
  </r>
  <r>
    <n v="22"/>
    <m/>
    <m/>
    <m/>
    <x v="6"/>
    <x v="3"/>
    <x v="6"/>
    <x v="4"/>
    <n v="0"/>
    <x v="4"/>
    <m/>
    <m/>
    <m/>
    <m/>
    <n v="0"/>
    <m/>
    <n v="0"/>
    <m/>
    <n v="0"/>
    <n v="0"/>
    <m/>
  </r>
  <r>
    <n v="23"/>
    <m/>
    <m/>
    <m/>
    <x v="6"/>
    <x v="3"/>
    <x v="6"/>
    <x v="4"/>
    <n v="0"/>
    <x v="4"/>
    <m/>
    <m/>
    <m/>
    <m/>
    <n v="0"/>
    <m/>
    <n v="0"/>
    <m/>
    <n v="0"/>
    <n v="0"/>
    <m/>
  </r>
  <r>
    <n v="24"/>
    <m/>
    <m/>
    <m/>
    <x v="6"/>
    <x v="3"/>
    <x v="6"/>
    <x v="4"/>
    <n v="0"/>
    <x v="4"/>
    <m/>
    <m/>
    <m/>
    <m/>
    <n v="0"/>
    <m/>
    <n v="0"/>
    <m/>
    <n v="0"/>
    <n v="0"/>
    <m/>
  </r>
  <r>
    <n v="25"/>
    <m/>
    <m/>
    <m/>
    <x v="6"/>
    <x v="3"/>
    <x v="6"/>
    <x v="4"/>
    <n v="0"/>
    <x v="4"/>
    <m/>
    <m/>
    <m/>
    <m/>
    <n v="0"/>
    <m/>
    <n v="0"/>
    <m/>
    <n v="0"/>
    <n v="0"/>
    <m/>
  </r>
  <r>
    <n v="26"/>
    <m/>
    <m/>
    <m/>
    <x v="6"/>
    <x v="3"/>
    <x v="6"/>
    <x v="4"/>
    <n v="0"/>
    <x v="4"/>
    <m/>
    <m/>
    <m/>
    <m/>
    <n v="0"/>
    <m/>
    <n v="0"/>
    <m/>
    <n v="0"/>
    <n v="0"/>
    <m/>
  </r>
  <r>
    <n v="27"/>
    <m/>
    <m/>
    <m/>
    <x v="6"/>
    <x v="3"/>
    <x v="6"/>
    <x v="4"/>
    <n v="0"/>
    <x v="4"/>
    <m/>
    <m/>
    <m/>
    <m/>
    <n v="0"/>
    <m/>
    <n v="0"/>
    <m/>
    <n v="0"/>
    <n v="0"/>
    <m/>
  </r>
  <r>
    <n v="28"/>
    <m/>
    <m/>
    <m/>
    <x v="6"/>
    <x v="3"/>
    <x v="6"/>
    <x v="4"/>
    <n v="0"/>
    <x v="4"/>
    <m/>
    <m/>
    <m/>
    <m/>
    <n v="0"/>
    <m/>
    <n v="0"/>
    <m/>
    <n v="0"/>
    <n v="0"/>
    <m/>
  </r>
  <r>
    <n v="29"/>
    <m/>
    <m/>
    <m/>
    <x v="6"/>
    <x v="3"/>
    <x v="6"/>
    <x v="4"/>
    <n v="0"/>
    <x v="4"/>
    <m/>
    <m/>
    <m/>
    <m/>
    <n v="0"/>
    <m/>
    <n v="0"/>
    <m/>
    <n v="0"/>
    <n v="0"/>
    <m/>
  </r>
  <r>
    <n v="30"/>
    <m/>
    <m/>
    <m/>
    <x v="6"/>
    <x v="3"/>
    <x v="6"/>
    <x v="4"/>
    <n v="0"/>
    <x v="4"/>
    <m/>
    <m/>
    <m/>
    <m/>
    <n v="0"/>
    <m/>
    <n v="0"/>
    <m/>
    <n v="0"/>
    <n v="0"/>
    <m/>
  </r>
  <r>
    <n v="31"/>
    <m/>
    <m/>
    <m/>
    <x v="6"/>
    <x v="3"/>
    <x v="6"/>
    <x v="4"/>
    <n v="0"/>
    <x v="4"/>
    <m/>
    <m/>
    <m/>
    <m/>
    <n v="0"/>
    <m/>
    <n v="0"/>
    <m/>
    <n v="0"/>
    <n v="0"/>
    <m/>
  </r>
  <r>
    <n v="32"/>
    <m/>
    <m/>
    <m/>
    <x v="6"/>
    <x v="3"/>
    <x v="6"/>
    <x v="4"/>
    <n v="0"/>
    <x v="4"/>
    <m/>
    <m/>
    <m/>
    <m/>
    <n v="0"/>
    <m/>
    <n v="0"/>
    <m/>
    <n v="0"/>
    <n v="0"/>
    <m/>
  </r>
  <r>
    <n v="33"/>
    <m/>
    <m/>
    <m/>
    <x v="6"/>
    <x v="3"/>
    <x v="6"/>
    <x v="4"/>
    <n v="0"/>
    <x v="4"/>
    <m/>
    <m/>
    <m/>
    <m/>
    <n v="0"/>
    <m/>
    <n v="0"/>
    <m/>
    <n v="0"/>
    <n v="0"/>
    <m/>
  </r>
  <r>
    <n v="34"/>
    <m/>
    <m/>
    <m/>
    <x v="6"/>
    <x v="3"/>
    <x v="6"/>
    <x v="4"/>
    <n v="0"/>
    <x v="4"/>
    <m/>
    <m/>
    <m/>
    <m/>
    <n v="0"/>
    <m/>
    <n v="0"/>
    <m/>
    <n v="0"/>
    <n v="0"/>
    <m/>
  </r>
  <r>
    <n v="35"/>
    <m/>
    <m/>
    <m/>
    <x v="6"/>
    <x v="3"/>
    <x v="6"/>
    <x v="4"/>
    <n v="0"/>
    <x v="4"/>
    <m/>
    <m/>
    <m/>
    <m/>
    <n v="0"/>
    <m/>
    <n v="0"/>
    <m/>
    <n v="0"/>
    <n v="0"/>
    <m/>
  </r>
  <r>
    <n v="36"/>
    <m/>
    <m/>
    <m/>
    <x v="6"/>
    <x v="3"/>
    <x v="6"/>
    <x v="4"/>
    <n v="0"/>
    <x v="4"/>
    <m/>
    <m/>
    <m/>
    <m/>
    <n v="0"/>
    <m/>
    <n v="0"/>
    <m/>
    <n v="0"/>
    <n v="0"/>
    <m/>
  </r>
  <r>
    <n v="37"/>
    <m/>
    <m/>
    <m/>
    <x v="6"/>
    <x v="3"/>
    <x v="6"/>
    <x v="4"/>
    <n v="0"/>
    <x v="4"/>
    <m/>
    <m/>
    <m/>
    <m/>
    <n v="0"/>
    <m/>
    <n v="0"/>
    <m/>
    <n v="0"/>
    <n v="0"/>
    <m/>
  </r>
  <r>
    <n v="38"/>
    <m/>
    <m/>
    <m/>
    <x v="6"/>
    <x v="3"/>
    <x v="6"/>
    <x v="4"/>
    <n v="0"/>
    <x v="4"/>
    <m/>
    <m/>
    <m/>
    <m/>
    <n v="0"/>
    <m/>
    <n v="0"/>
    <m/>
    <n v="0"/>
    <n v="0"/>
    <m/>
  </r>
  <r>
    <n v="39"/>
    <m/>
    <m/>
    <m/>
    <x v="6"/>
    <x v="3"/>
    <x v="6"/>
    <x v="4"/>
    <n v="0"/>
    <x v="4"/>
    <m/>
    <m/>
    <m/>
    <m/>
    <n v="0"/>
    <m/>
    <n v="0"/>
    <m/>
    <n v="0"/>
    <n v="0"/>
    <m/>
  </r>
  <r>
    <n v="40"/>
    <m/>
    <m/>
    <m/>
    <x v="6"/>
    <x v="3"/>
    <x v="6"/>
    <x v="4"/>
    <n v="0"/>
    <x v="4"/>
    <m/>
    <m/>
    <m/>
    <m/>
    <n v="0"/>
    <m/>
    <n v="0"/>
    <m/>
    <n v="0"/>
    <n v="0"/>
    <m/>
  </r>
  <r>
    <n v="41"/>
    <m/>
    <m/>
    <m/>
    <x v="6"/>
    <x v="3"/>
    <x v="6"/>
    <x v="4"/>
    <n v="0"/>
    <x v="4"/>
    <m/>
    <m/>
    <m/>
    <m/>
    <n v="0"/>
    <m/>
    <n v="0"/>
    <m/>
    <n v="0"/>
    <n v="0"/>
    <m/>
  </r>
  <r>
    <n v="42"/>
    <m/>
    <m/>
    <m/>
    <x v="6"/>
    <x v="3"/>
    <x v="6"/>
    <x v="4"/>
    <n v="0"/>
    <x v="4"/>
    <m/>
    <m/>
    <m/>
    <m/>
    <n v="0"/>
    <m/>
    <n v="0"/>
    <m/>
    <n v="0"/>
    <n v="0"/>
    <m/>
  </r>
  <r>
    <n v="43"/>
    <m/>
    <m/>
    <m/>
    <x v="6"/>
    <x v="3"/>
    <x v="6"/>
    <x v="4"/>
    <n v="0"/>
    <x v="4"/>
    <m/>
    <m/>
    <m/>
    <m/>
    <n v="0"/>
    <m/>
    <n v="0"/>
    <m/>
    <n v="0"/>
    <n v="0"/>
    <m/>
  </r>
  <r>
    <n v="44"/>
    <m/>
    <m/>
    <m/>
    <x v="6"/>
    <x v="3"/>
    <x v="6"/>
    <x v="4"/>
    <n v="0"/>
    <x v="4"/>
    <m/>
    <m/>
    <m/>
    <m/>
    <n v="0"/>
    <m/>
    <n v="0"/>
    <m/>
    <n v="0"/>
    <n v="0"/>
    <m/>
  </r>
  <r>
    <n v="45"/>
    <m/>
    <m/>
    <m/>
    <x v="6"/>
    <x v="3"/>
    <x v="6"/>
    <x v="4"/>
    <n v="0"/>
    <x v="4"/>
    <m/>
    <m/>
    <m/>
    <m/>
    <n v="0"/>
    <m/>
    <n v="0"/>
    <m/>
    <n v="0"/>
    <n v="0"/>
    <m/>
  </r>
  <r>
    <n v="46"/>
    <m/>
    <m/>
    <m/>
    <x v="6"/>
    <x v="3"/>
    <x v="6"/>
    <x v="4"/>
    <n v="0"/>
    <x v="4"/>
    <m/>
    <m/>
    <m/>
    <m/>
    <n v="0"/>
    <m/>
    <n v="0"/>
    <m/>
    <n v="0"/>
    <n v="0"/>
    <m/>
  </r>
  <r>
    <n v="47"/>
    <m/>
    <m/>
    <m/>
    <x v="6"/>
    <x v="3"/>
    <x v="6"/>
    <x v="4"/>
    <n v="0"/>
    <x v="4"/>
    <m/>
    <m/>
    <m/>
    <m/>
    <n v="0"/>
    <m/>
    <n v="0"/>
    <m/>
    <n v="0"/>
    <n v="0"/>
    <m/>
  </r>
  <r>
    <n v="48"/>
    <m/>
    <m/>
    <m/>
    <x v="6"/>
    <x v="3"/>
    <x v="6"/>
    <x v="4"/>
    <n v="0"/>
    <x v="4"/>
    <m/>
    <m/>
    <m/>
    <m/>
    <n v="0"/>
    <m/>
    <n v="0"/>
    <m/>
    <n v="0"/>
    <n v="0"/>
    <m/>
  </r>
  <r>
    <n v="49"/>
    <m/>
    <m/>
    <m/>
    <x v="6"/>
    <x v="3"/>
    <x v="6"/>
    <x v="4"/>
    <n v="0"/>
    <x v="4"/>
    <m/>
    <m/>
    <m/>
    <m/>
    <n v="0"/>
    <m/>
    <n v="0"/>
    <m/>
    <n v="0"/>
    <n v="0"/>
    <m/>
  </r>
  <r>
    <n v="50"/>
    <m/>
    <m/>
    <m/>
    <x v="6"/>
    <x v="3"/>
    <x v="6"/>
    <x v="4"/>
    <n v="0"/>
    <x v="4"/>
    <m/>
    <m/>
    <m/>
    <m/>
    <n v="0"/>
    <m/>
    <n v="0"/>
    <m/>
    <n v="0"/>
    <n v="0"/>
    <m/>
  </r>
  <r>
    <n v="51"/>
    <m/>
    <m/>
    <m/>
    <x v="6"/>
    <x v="3"/>
    <x v="6"/>
    <x v="4"/>
    <n v="0"/>
    <x v="4"/>
    <m/>
    <m/>
    <m/>
    <m/>
    <n v="0"/>
    <m/>
    <n v="0"/>
    <m/>
    <n v="0"/>
    <n v="0"/>
    <m/>
  </r>
  <r>
    <n v="52"/>
    <m/>
    <m/>
    <m/>
    <x v="6"/>
    <x v="3"/>
    <x v="6"/>
    <x v="4"/>
    <n v="0"/>
    <x v="4"/>
    <m/>
    <m/>
    <m/>
    <m/>
    <n v="0"/>
    <m/>
    <n v="0"/>
    <m/>
    <n v="0"/>
    <n v="0"/>
    <m/>
  </r>
  <r>
    <n v="53"/>
    <m/>
    <m/>
    <m/>
    <x v="6"/>
    <x v="3"/>
    <x v="6"/>
    <x v="4"/>
    <n v="0"/>
    <x v="4"/>
    <m/>
    <m/>
    <m/>
    <m/>
    <n v="0"/>
    <m/>
    <n v="0"/>
    <m/>
    <n v="0"/>
    <n v="0"/>
    <m/>
  </r>
  <r>
    <n v="54"/>
    <m/>
    <m/>
    <m/>
    <x v="6"/>
    <x v="3"/>
    <x v="6"/>
    <x v="4"/>
    <n v="0"/>
    <x v="4"/>
    <m/>
    <m/>
    <m/>
    <m/>
    <n v="0"/>
    <m/>
    <n v="0"/>
    <m/>
    <n v="0"/>
    <n v="0"/>
    <m/>
  </r>
  <r>
    <n v="55"/>
    <m/>
    <m/>
    <m/>
    <x v="6"/>
    <x v="3"/>
    <x v="6"/>
    <x v="4"/>
    <n v="0"/>
    <x v="4"/>
    <m/>
    <m/>
    <m/>
    <m/>
    <n v="0"/>
    <m/>
    <n v="0"/>
    <m/>
    <n v="0"/>
    <n v="0"/>
    <m/>
  </r>
  <r>
    <n v="56"/>
    <m/>
    <m/>
    <m/>
    <x v="6"/>
    <x v="3"/>
    <x v="6"/>
    <x v="4"/>
    <n v="0"/>
    <x v="4"/>
    <m/>
    <m/>
    <m/>
    <m/>
    <n v="0"/>
    <m/>
    <n v="0"/>
    <m/>
    <n v="0"/>
    <n v="0"/>
    <m/>
  </r>
  <r>
    <n v="57"/>
    <m/>
    <m/>
    <m/>
    <x v="6"/>
    <x v="3"/>
    <x v="6"/>
    <x v="4"/>
    <n v="0"/>
    <x v="4"/>
    <m/>
    <m/>
    <m/>
    <m/>
    <n v="0"/>
    <m/>
    <n v="0"/>
    <m/>
    <n v="0"/>
    <n v="0"/>
    <m/>
  </r>
  <r>
    <n v="58"/>
    <m/>
    <m/>
    <m/>
    <x v="6"/>
    <x v="3"/>
    <x v="6"/>
    <x v="4"/>
    <n v="0"/>
    <x v="4"/>
    <m/>
    <m/>
    <m/>
    <m/>
    <n v="0"/>
    <m/>
    <n v="0"/>
    <m/>
    <n v="0"/>
    <n v="0"/>
    <m/>
  </r>
  <r>
    <n v="59"/>
    <m/>
    <m/>
    <m/>
    <x v="6"/>
    <x v="3"/>
    <x v="6"/>
    <x v="4"/>
    <n v="0"/>
    <x v="4"/>
    <m/>
    <m/>
    <m/>
    <m/>
    <n v="0"/>
    <m/>
    <n v="0"/>
    <m/>
    <n v="0"/>
    <n v="0"/>
    <m/>
  </r>
  <r>
    <n v="60"/>
    <m/>
    <m/>
    <m/>
    <x v="6"/>
    <x v="3"/>
    <x v="6"/>
    <x v="4"/>
    <n v="0"/>
    <x v="4"/>
    <m/>
    <m/>
    <m/>
    <m/>
    <n v="0"/>
    <m/>
    <n v="0"/>
    <m/>
    <n v="0"/>
    <n v="0"/>
    <m/>
  </r>
  <r>
    <n v="61"/>
    <m/>
    <m/>
    <m/>
    <x v="6"/>
    <x v="3"/>
    <x v="6"/>
    <x v="4"/>
    <n v="0"/>
    <x v="4"/>
    <m/>
    <m/>
    <m/>
    <m/>
    <n v="0"/>
    <m/>
    <n v="0"/>
    <m/>
    <n v="0"/>
    <n v="0"/>
    <m/>
  </r>
  <r>
    <n v="62"/>
    <m/>
    <m/>
    <m/>
    <x v="6"/>
    <x v="3"/>
    <x v="6"/>
    <x v="4"/>
    <n v="0"/>
    <x v="4"/>
    <m/>
    <m/>
    <m/>
    <m/>
    <n v="0"/>
    <m/>
    <n v="0"/>
    <m/>
    <n v="0"/>
    <n v="0"/>
    <m/>
  </r>
  <r>
    <n v="63"/>
    <m/>
    <m/>
    <m/>
    <x v="6"/>
    <x v="3"/>
    <x v="6"/>
    <x v="4"/>
    <n v="0"/>
    <x v="4"/>
    <m/>
    <m/>
    <m/>
    <m/>
    <n v="0"/>
    <m/>
    <n v="0"/>
    <m/>
    <n v="0"/>
    <n v="0"/>
    <m/>
  </r>
  <r>
    <n v="64"/>
    <m/>
    <m/>
    <m/>
    <x v="6"/>
    <x v="3"/>
    <x v="6"/>
    <x v="4"/>
    <n v="0"/>
    <x v="4"/>
    <m/>
    <m/>
    <m/>
    <m/>
    <n v="0"/>
    <m/>
    <n v="0"/>
    <m/>
    <n v="0"/>
    <n v="0"/>
    <m/>
  </r>
  <r>
    <n v="65"/>
    <m/>
    <m/>
    <m/>
    <x v="6"/>
    <x v="3"/>
    <x v="6"/>
    <x v="4"/>
    <n v="0"/>
    <x v="4"/>
    <m/>
    <m/>
    <m/>
    <m/>
    <n v="0"/>
    <m/>
    <n v="0"/>
    <m/>
    <n v="0"/>
    <n v="0"/>
    <m/>
  </r>
  <r>
    <n v="66"/>
    <m/>
    <m/>
    <m/>
    <x v="6"/>
    <x v="3"/>
    <x v="6"/>
    <x v="4"/>
    <n v="0"/>
    <x v="4"/>
    <m/>
    <m/>
    <m/>
    <m/>
    <n v="0"/>
    <m/>
    <n v="0"/>
    <m/>
    <n v="0"/>
    <n v="0"/>
    <m/>
  </r>
  <r>
    <n v="67"/>
    <m/>
    <m/>
    <m/>
    <x v="6"/>
    <x v="3"/>
    <x v="6"/>
    <x v="4"/>
    <n v="0"/>
    <x v="4"/>
    <m/>
    <m/>
    <m/>
    <m/>
    <n v="0"/>
    <m/>
    <n v="0"/>
    <m/>
    <n v="0"/>
    <n v="0"/>
    <m/>
  </r>
  <r>
    <n v="68"/>
    <m/>
    <m/>
    <m/>
    <x v="6"/>
    <x v="3"/>
    <x v="6"/>
    <x v="4"/>
    <n v="0"/>
    <x v="4"/>
    <m/>
    <m/>
    <m/>
    <m/>
    <n v="0"/>
    <m/>
    <n v="0"/>
    <m/>
    <n v="0"/>
    <n v="0"/>
    <m/>
  </r>
  <r>
    <n v="69"/>
    <m/>
    <m/>
    <m/>
    <x v="6"/>
    <x v="3"/>
    <x v="6"/>
    <x v="4"/>
    <n v="0"/>
    <x v="4"/>
    <m/>
    <m/>
    <m/>
    <m/>
    <n v="0"/>
    <m/>
    <n v="0"/>
    <m/>
    <n v="0"/>
    <n v="0"/>
    <m/>
  </r>
  <r>
    <n v="70"/>
    <m/>
    <m/>
    <m/>
    <x v="6"/>
    <x v="3"/>
    <x v="6"/>
    <x v="4"/>
    <n v="0"/>
    <x v="4"/>
    <m/>
    <m/>
    <m/>
    <m/>
    <n v="0"/>
    <m/>
    <n v="0"/>
    <m/>
    <n v="0"/>
    <n v="0"/>
    <m/>
  </r>
  <r>
    <n v="71"/>
    <m/>
    <m/>
    <m/>
    <x v="6"/>
    <x v="3"/>
    <x v="6"/>
    <x v="4"/>
    <n v="0"/>
    <x v="4"/>
    <m/>
    <m/>
    <m/>
    <m/>
    <n v="0"/>
    <m/>
    <n v="0"/>
    <m/>
    <n v="0"/>
    <n v="0"/>
    <m/>
  </r>
  <r>
    <n v="72"/>
    <m/>
    <m/>
    <m/>
    <x v="6"/>
    <x v="3"/>
    <x v="6"/>
    <x v="4"/>
    <n v="0"/>
    <x v="4"/>
    <m/>
    <m/>
    <m/>
    <m/>
    <n v="0"/>
    <m/>
    <n v="0"/>
    <m/>
    <n v="0"/>
    <n v="0"/>
    <m/>
  </r>
  <r>
    <n v="73"/>
    <m/>
    <m/>
    <m/>
    <x v="6"/>
    <x v="3"/>
    <x v="6"/>
    <x v="4"/>
    <n v="0"/>
    <x v="4"/>
    <m/>
    <m/>
    <m/>
    <m/>
    <n v="0"/>
    <m/>
    <n v="0"/>
    <m/>
    <n v="0"/>
    <n v="0"/>
    <m/>
  </r>
  <r>
    <n v="74"/>
    <m/>
    <m/>
    <m/>
    <x v="6"/>
    <x v="3"/>
    <x v="6"/>
    <x v="4"/>
    <n v="0"/>
    <x v="4"/>
    <m/>
    <m/>
    <m/>
    <m/>
    <n v="0"/>
    <m/>
    <n v="0"/>
    <m/>
    <n v="0"/>
    <n v="0"/>
    <m/>
  </r>
  <r>
    <n v="75"/>
    <m/>
    <m/>
    <m/>
    <x v="6"/>
    <x v="3"/>
    <x v="6"/>
    <x v="4"/>
    <n v="0"/>
    <x v="4"/>
    <m/>
    <m/>
    <m/>
    <m/>
    <n v="0"/>
    <m/>
    <n v="0"/>
    <m/>
    <n v="0"/>
    <n v="0"/>
    <m/>
  </r>
  <r>
    <n v="76"/>
    <m/>
    <m/>
    <m/>
    <x v="6"/>
    <x v="3"/>
    <x v="6"/>
    <x v="4"/>
    <n v="0"/>
    <x v="4"/>
    <m/>
    <m/>
    <m/>
    <m/>
    <n v="0"/>
    <m/>
    <n v="0"/>
    <m/>
    <n v="0"/>
    <n v="0"/>
    <m/>
  </r>
  <r>
    <n v="77"/>
    <m/>
    <m/>
    <m/>
    <x v="6"/>
    <x v="3"/>
    <x v="6"/>
    <x v="4"/>
    <n v="0"/>
    <x v="4"/>
    <m/>
    <m/>
    <m/>
    <m/>
    <n v="0"/>
    <m/>
    <n v="0"/>
    <m/>
    <n v="0"/>
    <n v="0"/>
    <m/>
  </r>
  <r>
    <n v="78"/>
    <m/>
    <m/>
    <m/>
    <x v="6"/>
    <x v="3"/>
    <x v="6"/>
    <x v="4"/>
    <n v="0"/>
    <x v="4"/>
    <m/>
    <m/>
    <m/>
    <m/>
    <n v="0"/>
    <m/>
    <n v="0"/>
    <m/>
    <n v="0"/>
    <n v="0"/>
    <m/>
  </r>
  <r>
    <n v="79"/>
    <m/>
    <m/>
    <m/>
    <x v="6"/>
    <x v="3"/>
    <x v="6"/>
    <x v="4"/>
    <n v="0"/>
    <x v="4"/>
    <m/>
    <m/>
    <m/>
    <m/>
    <n v="0"/>
    <m/>
    <n v="0"/>
    <m/>
    <n v="0"/>
    <n v="0"/>
    <m/>
  </r>
  <r>
    <n v="80"/>
    <m/>
    <m/>
    <m/>
    <x v="6"/>
    <x v="3"/>
    <x v="6"/>
    <x v="4"/>
    <n v="0"/>
    <x v="4"/>
    <m/>
    <m/>
    <m/>
    <m/>
    <n v="0"/>
    <m/>
    <n v="0"/>
    <m/>
    <n v="0"/>
    <n v="0"/>
    <m/>
  </r>
  <r>
    <n v="81"/>
    <m/>
    <m/>
    <m/>
    <x v="6"/>
    <x v="3"/>
    <x v="6"/>
    <x v="4"/>
    <n v="0"/>
    <x v="4"/>
    <m/>
    <m/>
    <m/>
    <m/>
    <n v="0"/>
    <m/>
    <n v="0"/>
    <m/>
    <n v="0"/>
    <n v="0"/>
    <m/>
  </r>
  <r>
    <n v="82"/>
    <m/>
    <m/>
    <m/>
    <x v="6"/>
    <x v="3"/>
    <x v="6"/>
    <x v="4"/>
    <n v="0"/>
    <x v="4"/>
    <m/>
    <m/>
    <m/>
    <m/>
    <n v="0"/>
    <m/>
    <n v="0"/>
    <m/>
    <n v="0"/>
    <n v="0"/>
    <m/>
  </r>
  <r>
    <n v="83"/>
    <m/>
    <m/>
    <m/>
    <x v="6"/>
    <x v="3"/>
    <x v="6"/>
    <x v="4"/>
    <n v="0"/>
    <x v="4"/>
    <m/>
    <m/>
    <m/>
    <m/>
    <n v="0"/>
    <m/>
    <n v="0"/>
    <m/>
    <n v="0"/>
    <n v="0"/>
    <m/>
  </r>
  <r>
    <n v="84"/>
    <m/>
    <m/>
    <m/>
    <x v="6"/>
    <x v="3"/>
    <x v="6"/>
    <x v="4"/>
    <n v="0"/>
    <x v="4"/>
    <m/>
    <m/>
    <m/>
    <m/>
    <n v="0"/>
    <m/>
    <n v="0"/>
    <m/>
    <n v="0"/>
    <n v="0"/>
    <m/>
  </r>
  <r>
    <n v="85"/>
    <m/>
    <m/>
    <m/>
    <x v="6"/>
    <x v="3"/>
    <x v="6"/>
    <x v="4"/>
    <n v="0"/>
    <x v="4"/>
    <m/>
    <m/>
    <m/>
    <m/>
    <n v="0"/>
    <m/>
    <n v="0"/>
    <m/>
    <n v="0"/>
    <n v="0"/>
    <m/>
  </r>
  <r>
    <n v="86"/>
    <m/>
    <m/>
    <m/>
    <x v="6"/>
    <x v="3"/>
    <x v="6"/>
    <x v="4"/>
    <n v="0"/>
    <x v="4"/>
    <m/>
    <m/>
    <m/>
    <m/>
    <n v="0"/>
    <m/>
    <n v="0"/>
    <m/>
    <n v="0"/>
    <n v="0"/>
    <m/>
  </r>
  <r>
    <n v="87"/>
    <m/>
    <m/>
    <m/>
    <x v="6"/>
    <x v="3"/>
    <x v="6"/>
    <x v="4"/>
    <n v="0"/>
    <x v="4"/>
    <m/>
    <m/>
    <m/>
    <m/>
    <n v="0"/>
    <m/>
    <n v="0"/>
    <m/>
    <n v="0"/>
    <n v="0"/>
    <m/>
  </r>
  <r>
    <n v="88"/>
    <m/>
    <m/>
    <m/>
    <x v="6"/>
    <x v="3"/>
    <x v="6"/>
    <x v="4"/>
    <n v="0"/>
    <x v="4"/>
    <m/>
    <m/>
    <m/>
    <m/>
    <n v="0"/>
    <m/>
    <n v="0"/>
    <m/>
    <n v="0"/>
    <n v="0"/>
    <m/>
  </r>
  <r>
    <n v="89"/>
    <m/>
    <m/>
    <m/>
    <x v="6"/>
    <x v="3"/>
    <x v="6"/>
    <x v="4"/>
    <n v="0"/>
    <x v="4"/>
    <m/>
    <m/>
    <m/>
    <m/>
    <n v="0"/>
    <m/>
    <n v="0"/>
    <m/>
    <n v="0"/>
    <n v="0"/>
    <m/>
  </r>
  <r>
    <n v="90"/>
    <m/>
    <m/>
    <m/>
    <x v="6"/>
    <x v="3"/>
    <x v="6"/>
    <x v="4"/>
    <n v="0"/>
    <x v="4"/>
    <m/>
    <m/>
    <m/>
    <m/>
    <n v="0"/>
    <m/>
    <n v="0"/>
    <m/>
    <n v="0"/>
    <n v="0"/>
    <m/>
  </r>
  <r>
    <n v="91"/>
    <m/>
    <m/>
    <m/>
    <x v="6"/>
    <x v="3"/>
    <x v="6"/>
    <x v="4"/>
    <n v="0"/>
    <x v="4"/>
    <m/>
    <m/>
    <m/>
    <m/>
    <n v="0"/>
    <m/>
    <n v="0"/>
    <m/>
    <n v="0"/>
    <n v="0"/>
    <m/>
  </r>
  <r>
    <n v="92"/>
    <m/>
    <m/>
    <m/>
    <x v="6"/>
    <x v="3"/>
    <x v="6"/>
    <x v="4"/>
    <n v="0"/>
    <x v="4"/>
    <m/>
    <m/>
    <m/>
    <m/>
    <n v="0"/>
    <m/>
    <n v="0"/>
    <m/>
    <n v="0"/>
    <n v="0"/>
    <m/>
  </r>
  <r>
    <n v="93"/>
    <m/>
    <m/>
    <m/>
    <x v="6"/>
    <x v="3"/>
    <x v="6"/>
    <x v="4"/>
    <n v="0"/>
    <x v="4"/>
    <m/>
    <m/>
    <m/>
    <m/>
    <n v="0"/>
    <m/>
    <n v="0"/>
    <m/>
    <n v="0"/>
    <n v="0"/>
    <m/>
  </r>
  <r>
    <n v="94"/>
    <m/>
    <m/>
    <m/>
    <x v="6"/>
    <x v="3"/>
    <x v="6"/>
    <x v="4"/>
    <n v="0"/>
    <x v="4"/>
    <m/>
    <m/>
    <m/>
    <m/>
    <n v="0"/>
    <m/>
    <n v="0"/>
    <m/>
    <n v="0"/>
    <n v="0"/>
    <m/>
  </r>
  <r>
    <n v="95"/>
    <m/>
    <m/>
    <m/>
    <x v="6"/>
    <x v="3"/>
    <x v="6"/>
    <x v="4"/>
    <n v="0"/>
    <x v="4"/>
    <m/>
    <m/>
    <m/>
    <m/>
    <n v="0"/>
    <m/>
    <n v="0"/>
    <m/>
    <n v="0"/>
    <n v="0"/>
    <m/>
  </r>
  <r>
    <n v="96"/>
    <m/>
    <m/>
    <m/>
    <x v="6"/>
    <x v="3"/>
    <x v="6"/>
    <x v="4"/>
    <n v="0"/>
    <x v="4"/>
    <m/>
    <m/>
    <m/>
    <m/>
    <n v="0"/>
    <m/>
    <n v="0"/>
    <m/>
    <n v="0"/>
    <n v="0"/>
    <m/>
  </r>
  <r>
    <n v="97"/>
    <m/>
    <m/>
    <m/>
    <x v="6"/>
    <x v="3"/>
    <x v="6"/>
    <x v="4"/>
    <n v="0"/>
    <x v="4"/>
    <m/>
    <m/>
    <m/>
    <m/>
    <n v="0"/>
    <m/>
    <n v="0"/>
    <m/>
    <n v="0"/>
    <n v="0"/>
    <m/>
  </r>
  <r>
    <n v="98"/>
    <m/>
    <m/>
    <m/>
    <x v="6"/>
    <x v="3"/>
    <x v="6"/>
    <x v="4"/>
    <n v="0"/>
    <x v="4"/>
    <m/>
    <m/>
    <m/>
    <m/>
    <n v="0"/>
    <m/>
    <n v="0"/>
    <m/>
    <n v="0"/>
    <n v="0"/>
    <m/>
  </r>
  <r>
    <n v="99"/>
    <m/>
    <m/>
    <m/>
    <x v="6"/>
    <x v="3"/>
    <x v="6"/>
    <x v="4"/>
    <n v="0"/>
    <x v="4"/>
    <m/>
    <m/>
    <m/>
    <m/>
    <n v="0"/>
    <m/>
    <n v="0"/>
    <m/>
    <n v="0"/>
    <n v="0"/>
    <m/>
  </r>
  <r>
    <n v="100"/>
    <m/>
    <m/>
    <m/>
    <x v="6"/>
    <x v="3"/>
    <x v="6"/>
    <x v="4"/>
    <n v="0"/>
    <x v="4"/>
    <m/>
    <m/>
    <m/>
    <m/>
    <n v="0"/>
    <m/>
    <n v="0"/>
    <m/>
    <n v="0"/>
    <n v="0"/>
    <m/>
  </r>
  <r>
    <n v="101"/>
    <m/>
    <m/>
    <m/>
    <x v="6"/>
    <x v="3"/>
    <x v="6"/>
    <x v="4"/>
    <n v="0"/>
    <x v="4"/>
    <m/>
    <m/>
    <m/>
    <m/>
    <n v="0"/>
    <m/>
    <n v="0"/>
    <m/>
    <n v="0"/>
    <n v="0"/>
    <m/>
  </r>
  <r>
    <n v="102"/>
    <m/>
    <m/>
    <m/>
    <x v="6"/>
    <x v="3"/>
    <x v="6"/>
    <x v="4"/>
    <n v="0"/>
    <x v="4"/>
    <m/>
    <m/>
    <m/>
    <m/>
    <n v="0"/>
    <m/>
    <n v="0"/>
    <m/>
    <n v="0"/>
    <n v="0"/>
    <m/>
  </r>
  <r>
    <n v="103"/>
    <m/>
    <m/>
    <m/>
    <x v="6"/>
    <x v="3"/>
    <x v="6"/>
    <x v="4"/>
    <n v="0"/>
    <x v="4"/>
    <m/>
    <m/>
    <m/>
    <m/>
    <n v="0"/>
    <m/>
    <n v="0"/>
    <m/>
    <n v="0"/>
    <n v="0"/>
    <m/>
  </r>
  <r>
    <n v="104"/>
    <m/>
    <m/>
    <m/>
    <x v="6"/>
    <x v="3"/>
    <x v="6"/>
    <x v="4"/>
    <n v="0"/>
    <x v="4"/>
    <m/>
    <m/>
    <m/>
    <m/>
    <n v="0"/>
    <m/>
    <n v="0"/>
    <m/>
    <n v="0"/>
    <n v="0"/>
    <m/>
  </r>
  <r>
    <n v="105"/>
    <m/>
    <m/>
    <m/>
    <x v="6"/>
    <x v="3"/>
    <x v="6"/>
    <x v="4"/>
    <n v="0"/>
    <x v="4"/>
    <m/>
    <m/>
    <m/>
    <m/>
    <n v="0"/>
    <m/>
    <n v="0"/>
    <m/>
    <n v="0"/>
    <n v="0"/>
    <m/>
  </r>
  <r>
    <n v="106"/>
    <m/>
    <m/>
    <m/>
    <x v="6"/>
    <x v="3"/>
    <x v="6"/>
    <x v="4"/>
    <n v="0"/>
    <x v="4"/>
    <m/>
    <m/>
    <m/>
    <m/>
    <n v="0"/>
    <m/>
    <n v="0"/>
    <m/>
    <n v="0"/>
    <n v="0"/>
    <m/>
  </r>
  <r>
    <n v="107"/>
    <m/>
    <m/>
    <m/>
    <x v="6"/>
    <x v="3"/>
    <x v="6"/>
    <x v="4"/>
    <n v="0"/>
    <x v="4"/>
    <m/>
    <m/>
    <m/>
    <m/>
    <n v="0"/>
    <m/>
    <n v="0"/>
    <m/>
    <n v="0"/>
    <n v="0"/>
    <m/>
  </r>
  <r>
    <n v="108"/>
    <m/>
    <m/>
    <m/>
    <x v="6"/>
    <x v="3"/>
    <x v="6"/>
    <x v="4"/>
    <n v="0"/>
    <x v="4"/>
    <m/>
    <m/>
    <m/>
    <m/>
    <n v="0"/>
    <m/>
    <n v="0"/>
    <m/>
    <n v="0"/>
    <n v="0"/>
    <m/>
  </r>
  <r>
    <n v="109"/>
    <m/>
    <m/>
    <m/>
    <x v="6"/>
    <x v="3"/>
    <x v="6"/>
    <x v="4"/>
    <n v="0"/>
    <x v="4"/>
    <m/>
    <m/>
    <m/>
    <m/>
    <n v="0"/>
    <m/>
    <n v="0"/>
    <m/>
    <n v="0"/>
    <n v="0"/>
    <m/>
  </r>
  <r>
    <n v="110"/>
    <m/>
    <m/>
    <m/>
    <x v="6"/>
    <x v="3"/>
    <x v="6"/>
    <x v="4"/>
    <n v="0"/>
    <x v="4"/>
    <m/>
    <m/>
    <m/>
    <m/>
    <n v="0"/>
    <m/>
    <n v="0"/>
    <m/>
    <n v="0"/>
    <n v="0"/>
    <m/>
  </r>
  <r>
    <n v="111"/>
    <m/>
    <m/>
    <m/>
    <x v="6"/>
    <x v="3"/>
    <x v="6"/>
    <x v="4"/>
    <n v="0"/>
    <x v="4"/>
    <m/>
    <m/>
    <m/>
    <m/>
    <n v="0"/>
    <m/>
    <n v="0"/>
    <m/>
    <n v="0"/>
    <n v="0"/>
    <m/>
  </r>
  <r>
    <n v="112"/>
    <m/>
    <m/>
    <m/>
    <x v="6"/>
    <x v="3"/>
    <x v="6"/>
    <x v="4"/>
    <n v="0"/>
    <x v="4"/>
    <m/>
    <m/>
    <m/>
    <m/>
    <n v="0"/>
    <m/>
    <n v="0"/>
    <m/>
    <n v="0"/>
    <n v="0"/>
    <m/>
  </r>
  <r>
    <n v="113"/>
    <m/>
    <m/>
    <m/>
    <x v="6"/>
    <x v="3"/>
    <x v="6"/>
    <x v="4"/>
    <n v="0"/>
    <x v="4"/>
    <m/>
    <m/>
    <m/>
    <m/>
    <n v="0"/>
    <m/>
    <n v="0"/>
    <m/>
    <n v="0"/>
    <n v="0"/>
    <m/>
  </r>
  <r>
    <n v="114"/>
    <m/>
    <m/>
    <m/>
    <x v="6"/>
    <x v="3"/>
    <x v="6"/>
    <x v="4"/>
    <n v="0"/>
    <x v="4"/>
    <m/>
    <m/>
    <m/>
    <m/>
    <n v="0"/>
    <m/>
    <n v="0"/>
    <m/>
    <n v="0"/>
    <n v="0"/>
    <m/>
  </r>
  <r>
    <n v="115"/>
    <m/>
    <m/>
    <m/>
    <x v="6"/>
    <x v="3"/>
    <x v="6"/>
    <x v="4"/>
    <n v="0"/>
    <x v="4"/>
    <m/>
    <m/>
    <m/>
    <m/>
    <n v="0"/>
    <m/>
    <n v="0"/>
    <m/>
    <n v="0"/>
    <n v="0"/>
    <m/>
  </r>
  <r>
    <n v="116"/>
    <m/>
    <m/>
    <m/>
    <x v="6"/>
    <x v="3"/>
    <x v="6"/>
    <x v="4"/>
    <n v="0"/>
    <x v="4"/>
    <m/>
    <m/>
    <m/>
    <m/>
    <n v="0"/>
    <m/>
    <n v="0"/>
    <m/>
    <n v="0"/>
    <n v="0"/>
    <m/>
  </r>
  <r>
    <n v="117"/>
    <m/>
    <m/>
    <m/>
    <x v="6"/>
    <x v="3"/>
    <x v="6"/>
    <x v="4"/>
    <n v="0"/>
    <x v="4"/>
    <m/>
    <m/>
    <m/>
    <m/>
    <n v="0"/>
    <m/>
    <n v="0"/>
    <m/>
    <n v="0"/>
    <n v="0"/>
    <m/>
  </r>
  <r>
    <n v="118"/>
    <m/>
    <m/>
    <m/>
    <x v="6"/>
    <x v="3"/>
    <x v="6"/>
    <x v="4"/>
    <n v="0"/>
    <x v="4"/>
    <m/>
    <m/>
    <m/>
    <m/>
    <n v="0"/>
    <m/>
    <n v="0"/>
    <m/>
    <n v="0"/>
    <n v="0"/>
    <m/>
  </r>
  <r>
    <n v="119"/>
    <m/>
    <m/>
    <m/>
    <x v="6"/>
    <x v="3"/>
    <x v="6"/>
    <x v="4"/>
    <n v="0"/>
    <x v="4"/>
    <m/>
    <m/>
    <m/>
    <m/>
    <n v="0"/>
    <m/>
    <n v="0"/>
    <m/>
    <n v="0"/>
    <n v="0"/>
    <m/>
  </r>
  <r>
    <n v="120"/>
    <m/>
    <m/>
    <m/>
    <x v="6"/>
    <x v="3"/>
    <x v="6"/>
    <x v="4"/>
    <n v="0"/>
    <x v="4"/>
    <m/>
    <m/>
    <m/>
    <m/>
    <n v="0"/>
    <m/>
    <n v="0"/>
    <m/>
    <n v="0"/>
    <n v="0"/>
    <m/>
  </r>
  <r>
    <n v="121"/>
    <m/>
    <m/>
    <m/>
    <x v="6"/>
    <x v="3"/>
    <x v="6"/>
    <x v="4"/>
    <n v="0"/>
    <x v="4"/>
    <m/>
    <m/>
    <m/>
    <m/>
    <n v="0"/>
    <m/>
    <n v="0"/>
    <m/>
    <n v="0"/>
    <n v="0"/>
    <m/>
  </r>
  <r>
    <n v="122"/>
    <m/>
    <m/>
    <m/>
    <x v="6"/>
    <x v="3"/>
    <x v="6"/>
    <x v="4"/>
    <n v="0"/>
    <x v="4"/>
    <m/>
    <m/>
    <m/>
    <m/>
    <n v="0"/>
    <m/>
    <n v="0"/>
    <m/>
    <n v="0"/>
    <n v="0"/>
    <m/>
  </r>
  <r>
    <n v="123"/>
    <m/>
    <m/>
    <m/>
    <x v="6"/>
    <x v="3"/>
    <x v="6"/>
    <x v="4"/>
    <n v="0"/>
    <x v="4"/>
    <m/>
    <m/>
    <m/>
    <m/>
    <n v="0"/>
    <m/>
    <n v="0"/>
    <m/>
    <n v="0"/>
    <n v="0"/>
    <m/>
  </r>
  <r>
    <n v="124"/>
    <m/>
    <m/>
    <m/>
    <x v="6"/>
    <x v="3"/>
    <x v="6"/>
    <x v="4"/>
    <n v="0"/>
    <x v="4"/>
    <m/>
    <m/>
    <m/>
    <m/>
    <n v="0"/>
    <m/>
    <n v="0"/>
    <m/>
    <n v="0"/>
    <n v="0"/>
    <m/>
  </r>
  <r>
    <n v="125"/>
    <m/>
    <m/>
    <m/>
    <x v="6"/>
    <x v="3"/>
    <x v="6"/>
    <x v="4"/>
    <n v="0"/>
    <x v="4"/>
    <m/>
    <m/>
    <m/>
    <m/>
    <n v="0"/>
    <m/>
    <n v="0"/>
    <m/>
    <n v="0"/>
    <n v="0"/>
    <m/>
  </r>
  <r>
    <n v="126"/>
    <m/>
    <m/>
    <m/>
    <x v="6"/>
    <x v="3"/>
    <x v="6"/>
    <x v="4"/>
    <n v="0"/>
    <x v="4"/>
    <m/>
    <m/>
    <m/>
    <m/>
    <n v="0"/>
    <m/>
    <n v="0"/>
    <m/>
    <n v="0"/>
    <n v="0"/>
    <m/>
  </r>
  <r>
    <n v="127"/>
    <m/>
    <m/>
    <m/>
    <x v="6"/>
    <x v="3"/>
    <x v="6"/>
    <x v="4"/>
    <n v="0"/>
    <x v="4"/>
    <m/>
    <m/>
    <m/>
    <m/>
    <n v="0"/>
    <m/>
    <n v="0"/>
    <m/>
    <n v="0"/>
    <n v="0"/>
    <m/>
  </r>
  <r>
    <n v="128"/>
    <m/>
    <m/>
    <m/>
    <x v="6"/>
    <x v="3"/>
    <x v="6"/>
    <x v="4"/>
    <n v="0"/>
    <x v="4"/>
    <m/>
    <m/>
    <m/>
    <m/>
    <n v="0"/>
    <m/>
    <n v="0"/>
    <m/>
    <n v="0"/>
    <n v="0"/>
    <m/>
  </r>
  <r>
    <n v="129"/>
    <m/>
    <m/>
    <m/>
    <x v="6"/>
    <x v="3"/>
    <x v="6"/>
    <x v="4"/>
    <n v="0"/>
    <x v="4"/>
    <m/>
    <m/>
    <m/>
    <m/>
    <n v="0"/>
    <m/>
    <n v="0"/>
    <m/>
    <n v="0"/>
    <n v="0"/>
    <m/>
  </r>
  <r>
    <n v="130"/>
    <m/>
    <m/>
    <m/>
    <x v="6"/>
    <x v="3"/>
    <x v="6"/>
    <x v="4"/>
    <n v="0"/>
    <x v="4"/>
    <m/>
    <m/>
    <m/>
    <m/>
    <n v="0"/>
    <m/>
    <n v="0"/>
    <m/>
    <n v="0"/>
    <n v="0"/>
    <m/>
  </r>
  <r>
    <n v="131"/>
    <m/>
    <m/>
    <m/>
    <x v="6"/>
    <x v="3"/>
    <x v="6"/>
    <x v="4"/>
    <n v="0"/>
    <x v="4"/>
    <m/>
    <m/>
    <m/>
    <m/>
    <n v="0"/>
    <m/>
    <n v="0"/>
    <m/>
    <n v="0"/>
    <n v="0"/>
    <m/>
  </r>
  <r>
    <n v="132"/>
    <m/>
    <m/>
    <m/>
    <x v="6"/>
    <x v="3"/>
    <x v="6"/>
    <x v="4"/>
    <n v="0"/>
    <x v="4"/>
    <m/>
    <m/>
    <m/>
    <m/>
    <n v="0"/>
    <m/>
    <n v="0"/>
    <m/>
    <n v="0"/>
    <n v="0"/>
    <m/>
  </r>
  <r>
    <n v="133"/>
    <m/>
    <m/>
    <m/>
    <x v="6"/>
    <x v="3"/>
    <x v="6"/>
    <x v="4"/>
    <n v="0"/>
    <x v="4"/>
    <m/>
    <m/>
    <m/>
    <m/>
    <n v="0"/>
    <m/>
    <n v="0"/>
    <m/>
    <n v="0"/>
    <n v="0"/>
    <m/>
  </r>
  <r>
    <n v="134"/>
    <m/>
    <m/>
    <m/>
    <x v="6"/>
    <x v="3"/>
    <x v="6"/>
    <x v="4"/>
    <n v="0"/>
    <x v="4"/>
    <m/>
    <m/>
    <m/>
    <m/>
    <n v="0"/>
    <m/>
    <n v="0"/>
    <m/>
    <n v="0"/>
    <n v="0"/>
    <m/>
  </r>
  <r>
    <n v="135"/>
    <m/>
    <m/>
    <m/>
    <x v="6"/>
    <x v="3"/>
    <x v="6"/>
    <x v="4"/>
    <n v="0"/>
    <x v="4"/>
    <m/>
    <m/>
    <m/>
    <m/>
    <n v="0"/>
    <m/>
    <n v="0"/>
    <m/>
    <n v="0"/>
    <n v="0"/>
    <m/>
  </r>
  <r>
    <n v="136"/>
    <m/>
    <m/>
    <m/>
    <x v="6"/>
    <x v="3"/>
    <x v="6"/>
    <x v="4"/>
    <n v="0"/>
    <x v="4"/>
    <m/>
    <m/>
    <m/>
    <m/>
    <n v="0"/>
    <m/>
    <n v="0"/>
    <m/>
    <n v="0"/>
    <n v="0"/>
    <m/>
  </r>
  <r>
    <n v="137"/>
    <m/>
    <m/>
    <m/>
    <x v="6"/>
    <x v="3"/>
    <x v="6"/>
    <x v="4"/>
    <n v="0"/>
    <x v="4"/>
    <m/>
    <m/>
    <m/>
    <m/>
    <n v="0"/>
    <m/>
    <n v="0"/>
    <m/>
    <n v="0"/>
    <n v="0"/>
    <m/>
  </r>
  <r>
    <n v="138"/>
    <m/>
    <m/>
    <m/>
    <x v="6"/>
    <x v="3"/>
    <x v="6"/>
    <x v="4"/>
    <n v="0"/>
    <x v="4"/>
    <m/>
    <m/>
    <m/>
    <m/>
    <n v="0"/>
    <m/>
    <n v="0"/>
    <m/>
    <n v="0"/>
    <n v="0"/>
    <m/>
  </r>
  <r>
    <n v="139"/>
    <m/>
    <m/>
    <m/>
    <x v="6"/>
    <x v="3"/>
    <x v="6"/>
    <x v="4"/>
    <n v="0"/>
    <x v="4"/>
    <m/>
    <m/>
    <m/>
    <m/>
    <n v="0"/>
    <m/>
    <n v="0"/>
    <m/>
    <n v="0"/>
    <n v="0"/>
    <m/>
  </r>
  <r>
    <n v="140"/>
    <m/>
    <m/>
    <m/>
    <x v="6"/>
    <x v="3"/>
    <x v="6"/>
    <x v="4"/>
    <n v="0"/>
    <x v="4"/>
    <m/>
    <m/>
    <m/>
    <m/>
    <n v="0"/>
    <m/>
    <n v="0"/>
    <m/>
    <n v="0"/>
    <n v="0"/>
    <m/>
  </r>
  <r>
    <n v="141"/>
    <m/>
    <m/>
    <m/>
    <x v="6"/>
    <x v="3"/>
    <x v="6"/>
    <x v="4"/>
    <n v="0"/>
    <x v="4"/>
    <m/>
    <m/>
    <m/>
    <m/>
    <n v="0"/>
    <m/>
    <n v="0"/>
    <m/>
    <n v="0"/>
    <n v="0"/>
    <m/>
  </r>
  <r>
    <n v="142"/>
    <m/>
    <m/>
    <m/>
    <x v="6"/>
    <x v="3"/>
    <x v="6"/>
    <x v="4"/>
    <n v="0"/>
    <x v="4"/>
    <m/>
    <m/>
    <m/>
    <m/>
    <n v="0"/>
    <m/>
    <n v="0"/>
    <m/>
    <n v="0"/>
    <n v="0"/>
    <m/>
  </r>
  <r>
    <n v="143"/>
    <m/>
    <m/>
    <m/>
    <x v="6"/>
    <x v="3"/>
    <x v="6"/>
    <x v="4"/>
    <n v="0"/>
    <x v="4"/>
    <m/>
    <m/>
    <m/>
    <m/>
    <n v="0"/>
    <m/>
    <n v="0"/>
    <m/>
    <n v="0"/>
    <n v="0"/>
    <m/>
  </r>
  <r>
    <n v="144"/>
    <m/>
    <m/>
    <m/>
    <x v="6"/>
    <x v="3"/>
    <x v="6"/>
    <x v="4"/>
    <n v="0"/>
    <x v="4"/>
    <m/>
    <m/>
    <m/>
    <m/>
    <n v="0"/>
    <m/>
    <n v="0"/>
    <m/>
    <n v="0"/>
    <n v="0"/>
    <m/>
  </r>
  <r>
    <n v="145"/>
    <m/>
    <m/>
    <m/>
    <x v="6"/>
    <x v="3"/>
    <x v="6"/>
    <x v="4"/>
    <n v="0"/>
    <x v="4"/>
    <m/>
    <m/>
    <m/>
    <m/>
    <n v="0"/>
    <m/>
    <n v="0"/>
    <m/>
    <n v="0"/>
    <n v="0"/>
    <m/>
  </r>
  <r>
    <n v="146"/>
    <m/>
    <m/>
    <m/>
    <x v="6"/>
    <x v="3"/>
    <x v="6"/>
    <x v="4"/>
    <n v="0"/>
    <x v="4"/>
    <m/>
    <m/>
    <m/>
    <m/>
    <n v="0"/>
    <m/>
    <n v="0"/>
    <m/>
    <n v="0"/>
    <n v="0"/>
    <m/>
  </r>
  <r>
    <n v="147"/>
    <m/>
    <m/>
    <m/>
    <x v="6"/>
    <x v="3"/>
    <x v="6"/>
    <x v="4"/>
    <n v="0"/>
    <x v="4"/>
    <m/>
    <m/>
    <m/>
    <m/>
    <n v="0"/>
    <m/>
    <n v="0"/>
    <m/>
    <n v="0"/>
    <n v="0"/>
    <m/>
  </r>
  <r>
    <n v="148"/>
    <m/>
    <m/>
    <m/>
    <x v="6"/>
    <x v="3"/>
    <x v="6"/>
    <x v="4"/>
    <n v="0"/>
    <x v="4"/>
    <m/>
    <m/>
    <m/>
    <m/>
    <n v="0"/>
    <m/>
    <n v="0"/>
    <m/>
    <n v="0"/>
    <n v="0"/>
    <m/>
  </r>
  <r>
    <n v="149"/>
    <m/>
    <m/>
    <m/>
    <x v="6"/>
    <x v="3"/>
    <x v="6"/>
    <x v="4"/>
    <n v="0"/>
    <x v="4"/>
    <m/>
    <m/>
    <m/>
    <m/>
    <n v="0"/>
    <m/>
    <n v="0"/>
    <m/>
    <n v="0"/>
    <n v="0"/>
    <m/>
  </r>
  <r>
    <n v="150"/>
    <m/>
    <m/>
    <m/>
    <x v="6"/>
    <x v="3"/>
    <x v="6"/>
    <x v="4"/>
    <n v="0"/>
    <x v="4"/>
    <m/>
    <m/>
    <m/>
    <m/>
    <n v="0"/>
    <m/>
    <n v="0"/>
    <m/>
    <n v="0"/>
    <n v="0"/>
    <m/>
  </r>
  <r>
    <n v="151"/>
    <m/>
    <m/>
    <m/>
    <x v="6"/>
    <x v="3"/>
    <x v="6"/>
    <x v="4"/>
    <n v="0"/>
    <x v="4"/>
    <m/>
    <m/>
    <m/>
    <m/>
    <n v="0"/>
    <m/>
    <n v="0"/>
    <m/>
    <n v="0"/>
    <n v="0"/>
    <m/>
  </r>
  <r>
    <n v="152"/>
    <m/>
    <m/>
    <m/>
    <x v="6"/>
    <x v="3"/>
    <x v="6"/>
    <x v="4"/>
    <n v="0"/>
    <x v="4"/>
    <m/>
    <m/>
    <m/>
    <m/>
    <n v="0"/>
    <m/>
    <n v="0"/>
    <m/>
    <n v="0"/>
    <n v="0"/>
    <m/>
  </r>
  <r>
    <n v="153"/>
    <m/>
    <m/>
    <m/>
    <x v="6"/>
    <x v="3"/>
    <x v="6"/>
    <x v="4"/>
    <n v="0"/>
    <x v="4"/>
    <m/>
    <m/>
    <m/>
    <m/>
    <n v="0"/>
    <m/>
    <n v="0"/>
    <m/>
    <n v="0"/>
    <n v="0"/>
    <m/>
  </r>
  <r>
    <n v="154"/>
    <m/>
    <m/>
    <m/>
    <x v="6"/>
    <x v="3"/>
    <x v="6"/>
    <x v="4"/>
    <n v="0"/>
    <x v="4"/>
    <m/>
    <m/>
    <m/>
    <m/>
    <n v="0"/>
    <m/>
    <n v="0"/>
    <m/>
    <n v="0"/>
    <n v="0"/>
    <m/>
  </r>
  <r>
    <n v="155"/>
    <m/>
    <m/>
    <m/>
    <x v="6"/>
    <x v="3"/>
    <x v="6"/>
    <x v="4"/>
    <n v="0"/>
    <x v="4"/>
    <m/>
    <m/>
    <m/>
    <m/>
    <n v="0"/>
    <m/>
    <n v="0"/>
    <m/>
    <n v="0"/>
    <n v="0"/>
    <m/>
  </r>
  <r>
    <n v="156"/>
    <m/>
    <m/>
    <m/>
    <x v="6"/>
    <x v="3"/>
    <x v="6"/>
    <x v="4"/>
    <n v="0"/>
    <x v="4"/>
    <m/>
    <m/>
    <m/>
    <m/>
    <n v="0"/>
    <m/>
    <n v="0"/>
    <m/>
    <n v="0"/>
    <n v="0"/>
    <m/>
  </r>
  <r>
    <n v="157"/>
    <m/>
    <m/>
    <m/>
    <x v="6"/>
    <x v="3"/>
    <x v="6"/>
    <x v="4"/>
    <n v="0"/>
    <x v="4"/>
    <m/>
    <m/>
    <m/>
    <m/>
    <n v="0"/>
    <m/>
    <n v="0"/>
    <m/>
    <n v="0"/>
    <n v="0"/>
    <m/>
  </r>
  <r>
    <n v="158"/>
    <m/>
    <m/>
    <m/>
    <x v="6"/>
    <x v="3"/>
    <x v="6"/>
    <x v="4"/>
    <n v="0"/>
    <x v="4"/>
    <m/>
    <m/>
    <m/>
    <m/>
    <n v="0"/>
    <m/>
    <n v="0"/>
    <m/>
    <n v="0"/>
    <n v="0"/>
    <m/>
  </r>
  <r>
    <n v="159"/>
    <m/>
    <m/>
    <m/>
    <x v="6"/>
    <x v="3"/>
    <x v="6"/>
    <x v="4"/>
    <n v="0"/>
    <x v="4"/>
    <m/>
    <m/>
    <m/>
    <m/>
    <n v="0"/>
    <m/>
    <n v="0"/>
    <m/>
    <n v="0"/>
    <n v="0"/>
    <m/>
  </r>
  <r>
    <n v="160"/>
    <m/>
    <m/>
    <m/>
    <x v="6"/>
    <x v="3"/>
    <x v="6"/>
    <x v="4"/>
    <n v="0"/>
    <x v="4"/>
    <m/>
    <m/>
    <m/>
    <m/>
    <n v="0"/>
    <m/>
    <n v="0"/>
    <m/>
    <n v="0"/>
    <n v="0"/>
    <m/>
  </r>
  <r>
    <n v="161"/>
    <m/>
    <m/>
    <m/>
    <x v="6"/>
    <x v="3"/>
    <x v="6"/>
    <x v="4"/>
    <n v="0"/>
    <x v="4"/>
    <m/>
    <m/>
    <m/>
    <m/>
    <n v="0"/>
    <m/>
    <n v="0"/>
    <m/>
    <n v="0"/>
    <n v="0"/>
    <m/>
  </r>
  <r>
    <n v="162"/>
    <m/>
    <m/>
    <m/>
    <x v="6"/>
    <x v="3"/>
    <x v="6"/>
    <x v="4"/>
    <n v="0"/>
    <x v="4"/>
    <m/>
    <m/>
    <m/>
    <m/>
    <n v="0"/>
    <m/>
    <n v="0"/>
    <m/>
    <n v="0"/>
    <n v="0"/>
    <m/>
  </r>
  <r>
    <n v="163"/>
    <m/>
    <m/>
    <m/>
    <x v="6"/>
    <x v="3"/>
    <x v="6"/>
    <x v="4"/>
    <n v="0"/>
    <x v="4"/>
    <m/>
    <m/>
    <m/>
    <m/>
    <n v="0"/>
    <m/>
    <n v="0"/>
    <m/>
    <n v="0"/>
    <n v="0"/>
    <m/>
  </r>
  <r>
    <n v="164"/>
    <m/>
    <m/>
    <m/>
    <x v="6"/>
    <x v="3"/>
    <x v="6"/>
    <x v="4"/>
    <n v="0"/>
    <x v="4"/>
    <m/>
    <m/>
    <m/>
    <m/>
    <n v="0"/>
    <m/>
    <n v="0"/>
    <m/>
    <n v="0"/>
    <n v="0"/>
    <m/>
  </r>
  <r>
    <n v="165"/>
    <m/>
    <m/>
    <m/>
    <x v="6"/>
    <x v="3"/>
    <x v="6"/>
    <x v="4"/>
    <n v="0"/>
    <x v="4"/>
    <m/>
    <m/>
    <m/>
    <m/>
    <n v="0"/>
    <m/>
    <n v="0"/>
    <m/>
    <n v="0"/>
    <n v="0"/>
    <m/>
  </r>
  <r>
    <n v="166"/>
    <m/>
    <m/>
    <m/>
    <x v="6"/>
    <x v="3"/>
    <x v="6"/>
    <x v="4"/>
    <n v="0"/>
    <x v="4"/>
    <m/>
    <m/>
    <m/>
    <m/>
    <n v="0"/>
    <m/>
    <n v="0"/>
    <m/>
    <n v="0"/>
    <n v="0"/>
    <m/>
  </r>
  <r>
    <n v="167"/>
    <m/>
    <m/>
    <m/>
    <x v="6"/>
    <x v="3"/>
    <x v="6"/>
    <x v="4"/>
    <n v="0"/>
    <x v="4"/>
    <m/>
    <m/>
    <m/>
    <m/>
    <n v="0"/>
    <m/>
    <n v="0"/>
    <m/>
    <n v="0"/>
    <n v="0"/>
    <m/>
  </r>
  <r>
    <n v="168"/>
    <m/>
    <m/>
    <m/>
    <x v="6"/>
    <x v="3"/>
    <x v="6"/>
    <x v="4"/>
    <n v="0"/>
    <x v="4"/>
    <m/>
    <m/>
    <m/>
    <m/>
    <n v="0"/>
    <m/>
    <n v="0"/>
    <m/>
    <n v="0"/>
    <n v="0"/>
    <m/>
  </r>
  <r>
    <n v="169"/>
    <m/>
    <m/>
    <m/>
    <x v="6"/>
    <x v="3"/>
    <x v="6"/>
    <x v="4"/>
    <n v="0"/>
    <x v="4"/>
    <m/>
    <m/>
    <m/>
    <m/>
    <n v="0"/>
    <m/>
    <n v="0"/>
    <m/>
    <n v="0"/>
    <n v="0"/>
    <m/>
  </r>
  <r>
    <n v="170"/>
    <m/>
    <m/>
    <m/>
    <x v="6"/>
    <x v="3"/>
    <x v="6"/>
    <x v="4"/>
    <n v="0"/>
    <x v="4"/>
    <m/>
    <m/>
    <m/>
    <m/>
    <n v="0"/>
    <m/>
    <n v="0"/>
    <m/>
    <n v="0"/>
    <n v="0"/>
    <m/>
  </r>
  <r>
    <n v="171"/>
    <m/>
    <m/>
    <m/>
    <x v="6"/>
    <x v="3"/>
    <x v="6"/>
    <x v="4"/>
    <n v="0"/>
    <x v="4"/>
    <m/>
    <m/>
    <m/>
    <m/>
    <n v="0"/>
    <m/>
    <n v="0"/>
    <m/>
    <n v="0"/>
    <n v="0"/>
    <m/>
  </r>
  <r>
    <n v="172"/>
    <m/>
    <m/>
    <m/>
    <x v="6"/>
    <x v="3"/>
    <x v="6"/>
    <x v="4"/>
    <n v="0"/>
    <x v="4"/>
    <m/>
    <m/>
    <m/>
    <m/>
    <n v="0"/>
    <m/>
    <n v="0"/>
    <m/>
    <n v="0"/>
    <n v="0"/>
    <m/>
  </r>
  <r>
    <n v="173"/>
    <m/>
    <m/>
    <m/>
    <x v="6"/>
    <x v="3"/>
    <x v="6"/>
    <x v="4"/>
    <n v="0"/>
    <x v="4"/>
    <m/>
    <m/>
    <m/>
    <m/>
    <n v="0"/>
    <m/>
    <n v="0"/>
    <m/>
    <n v="0"/>
    <n v="0"/>
    <m/>
  </r>
  <r>
    <n v="174"/>
    <m/>
    <m/>
    <m/>
    <x v="6"/>
    <x v="3"/>
    <x v="6"/>
    <x v="4"/>
    <n v="0"/>
    <x v="4"/>
    <m/>
    <m/>
    <m/>
    <m/>
    <n v="0"/>
    <m/>
    <n v="0"/>
    <m/>
    <n v="0"/>
    <n v="0"/>
    <m/>
  </r>
  <r>
    <n v="175"/>
    <m/>
    <m/>
    <m/>
    <x v="6"/>
    <x v="3"/>
    <x v="6"/>
    <x v="4"/>
    <n v="0"/>
    <x v="4"/>
    <m/>
    <m/>
    <m/>
    <m/>
    <n v="0"/>
    <m/>
    <n v="0"/>
    <m/>
    <n v="0"/>
    <n v="0"/>
    <m/>
  </r>
  <r>
    <n v="176"/>
    <m/>
    <m/>
    <m/>
    <x v="6"/>
    <x v="3"/>
    <x v="6"/>
    <x v="4"/>
    <n v="0"/>
    <x v="4"/>
    <m/>
    <m/>
    <m/>
    <m/>
    <n v="0"/>
    <m/>
    <n v="0"/>
    <m/>
    <n v="0"/>
    <n v="0"/>
    <m/>
  </r>
  <r>
    <n v="177"/>
    <m/>
    <m/>
    <m/>
    <x v="6"/>
    <x v="3"/>
    <x v="6"/>
    <x v="4"/>
    <n v="0"/>
    <x v="4"/>
    <m/>
    <m/>
    <m/>
    <m/>
    <n v="0"/>
    <m/>
    <n v="0"/>
    <m/>
    <n v="0"/>
    <n v="0"/>
    <m/>
  </r>
  <r>
    <n v="178"/>
    <m/>
    <m/>
    <m/>
    <x v="6"/>
    <x v="3"/>
    <x v="6"/>
    <x v="4"/>
    <n v="0"/>
    <x v="4"/>
    <m/>
    <m/>
    <m/>
    <m/>
    <n v="0"/>
    <m/>
    <n v="0"/>
    <m/>
    <n v="0"/>
    <n v="0"/>
    <m/>
  </r>
  <r>
    <n v="179"/>
    <m/>
    <m/>
    <m/>
    <x v="6"/>
    <x v="3"/>
    <x v="6"/>
    <x v="4"/>
    <n v="0"/>
    <x v="4"/>
    <m/>
    <m/>
    <m/>
    <m/>
    <n v="0"/>
    <m/>
    <n v="0"/>
    <m/>
    <n v="0"/>
    <n v="0"/>
    <m/>
  </r>
  <r>
    <n v="180"/>
    <m/>
    <m/>
    <m/>
    <x v="6"/>
    <x v="3"/>
    <x v="6"/>
    <x v="4"/>
    <n v="0"/>
    <x v="4"/>
    <m/>
    <m/>
    <m/>
    <m/>
    <n v="0"/>
    <m/>
    <n v="0"/>
    <m/>
    <n v="0"/>
    <n v="0"/>
    <m/>
  </r>
  <r>
    <n v="181"/>
    <m/>
    <m/>
    <m/>
    <x v="6"/>
    <x v="3"/>
    <x v="6"/>
    <x v="4"/>
    <n v="0"/>
    <x v="4"/>
    <m/>
    <m/>
    <m/>
    <m/>
    <n v="0"/>
    <m/>
    <n v="0"/>
    <m/>
    <n v="0"/>
    <n v="0"/>
    <m/>
  </r>
  <r>
    <n v="182"/>
    <m/>
    <m/>
    <m/>
    <x v="6"/>
    <x v="3"/>
    <x v="6"/>
    <x v="4"/>
    <n v="0"/>
    <x v="4"/>
    <m/>
    <m/>
    <m/>
    <m/>
    <n v="0"/>
    <m/>
    <n v="0"/>
    <m/>
    <n v="0"/>
    <n v="0"/>
    <m/>
  </r>
  <r>
    <n v="183"/>
    <m/>
    <m/>
    <m/>
    <x v="6"/>
    <x v="3"/>
    <x v="6"/>
    <x v="4"/>
    <n v="0"/>
    <x v="4"/>
    <m/>
    <m/>
    <m/>
    <m/>
    <n v="0"/>
    <m/>
    <n v="0"/>
    <m/>
    <n v="0"/>
    <n v="0"/>
    <m/>
  </r>
  <r>
    <n v="184"/>
    <m/>
    <m/>
    <m/>
    <x v="6"/>
    <x v="3"/>
    <x v="6"/>
    <x v="4"/>
    <n v="0"/>
    <x v="4"/>
    <m/>
    <m/>
    <m/>
    <m/>
    <n v="0"/>
    <m/>
    <n v="0"/>
    <m/>
    <n v="0"/>
    <n v="0"/>
    <m/>
  </r>
  <r>
    <n v="185"/>
    <m/>
    <m/>
    <m/>
    <x v="6"/>
    <x v="3"/>
    <x v="6"/>
    <x v="4"/>
    <n v="0"/>
    <x v="4"/>
    <m/>
    <m/>
    <m/>
    <m/>
    <n v="0"/>
    <m/>
    <n v="0"/>
    <m/>
    <n v="0"/>
    <n v="0"/>
    <m/>
  </r>
  <r>
    <n v="186"/>
    <m/>
    <m/>
    <m/>
    <x v="6"/>
    <x v="3"/>
    <x v="6"/>
    <x v="4"/>
    <n v="0"/>
    <x v="4"/>
    <m/>
    <m/>
    <m/>
    <m/>
    <n v="0"/>
    <m/>
    <n v="0"/>
    <m/>
    <n v="0"/>
    <n v="0"/>
    <m/>
  </r>
  <r>
    <n v="187"/>
    <m/>
    <m/>
    <m/>
    <x v="6"/>
    <x v="3"/>
    <x v="6"/>
    <x v="4"/>
    <n v="0"/>
    <x v="4"/>
    <m/>
    <m/>
    <m/>
    <m/>
    <n v="0"/>
    <m/>
    <n v="0"/>
    <m/>
    <n v="0"/>
    <n v="0"/>
    <m/>
  </r>
  <r>
    <n v="188"/>
    <m/>
    <m/>
    <m/>
    <x v="6"/>
    <x v="3"/>
    <x v="6"/>
    <x v="4"/>
    <n v="0"/>
    <x v="4"/>
    <m/>
    <m/>
    <m/>
    <m/>
    <n v="0"/>
    <m/>
    <n v="0"/>
    <m/>
    <n v="0"/>
    <n v="0"/>
    <m/>
  </r>
  <r>
    <n v="189"/>
    <m/>
    <m/>
    <m/>
    <x v="6"/>
    <x v="3"/>
    <x v="6"/>
    <x v="4"/>
    <n v="0"/>
    <x v="4"/>
    <m/>
    <m/>
    <m/>
    <m/>
    <n v="0"/>
    <m/>
    <n v="0"/>
    <m/>
    <n v="0"/>
    <n v="0"/>
    <m/>
  </r>
  <r>
    <n v="190"/>
    <m/>
    <m/>
    <m/>
    <x v="6"/>
    <x v="3"/>
    <x v="6"/>
    <x v="4"/>
    <n v="0"/>
    <x v="4"/>
    <m/>
    <m/>
    <m/>
    <m/>
    <n v="0"/>
    <m/>
    <n v="0"/>
    <m/>
    <n v="0"/>
    <n v="0"/>
    <m/>
  </r>
  <r>
    <n v="191"/>
    <m/>
    <m/>
    <m/>
    <x v="6"/>
    <x v="3"/>
    <x v="6"/>
    <x v="4"/>
    <n v="0"/>
    <x v="4"/>
    <m/>
    <m/>
    <m/>
    <m/>
    <n v="0"/>
    <m/>
    <n v="0"/>
    <m/>
    <n v="0"/>
    <n v="0"/>
    <m/>
  </r>
  <r>
    <n v="192"/>
    <m/>
    <m/>
    <m/>
    <x v="6"/>
    <x v="3"/>
    <x v="6"/>
    <x v="4"/>
    <n v="0"/>
    <x v="4"/>
    <m/>
    <m/>
    <m/>
    <m/>
    <n v="0"/>
    <m/>
    <n v="0"/>
    <m/>
    <n v="0"/>
    <n v="0"/>
    <m/>
  </r>
  <r>
    <n v="193"/>
    <m/>
    <m/>
    <m/>
    <x v="6"/>
    <x v="3"/>
    <x v="6"/>
    <x v="4"/>
    <n v="0"/>
    <x v="4"/>
    <m/>
    <m/>
    <m/>
    <m/>
    <n v="0"/>
    <m/>
    <n v="0"/>
    <m/>
    <n v="0"/>
    <n v="0"/>
    <m/>
  </r>
  <r>
    <n v="194"/>
    <m/>
    <m/>
    <m/>
    <x v="6"/>
    <x v="3"/>
    <x v="6"/>
    <x v="4"/>
    <n v="0"/>
    <x v="4"/>
    <m/>
    <m/>
    <m/>
    <m/>
    <n v="0"/>
    <m/>
    <n v="0"/>
    <m/>
    <n v="0"/>
    <n v="0"/>
    <m/>
  </r>
  <r>
    <n v="195"/>
    <m/>
    <m/>
    <m/>
    <x v="6"/>
    <x v="3"/>
    <x v="6"/>
    <x v="4"/>
    <n v="0"/>
    <x v="4"/>
    <m/>
    <m/>
    <m/>
    <m/>
    <n v="0"/>
    <m/>
    <n v="0"/>
    <m/>
    <n v="0"/>
    <n v="0"/>
    <m/>
  </r>
  <r>
    <n v="196"/>
    <m/>
    <m/>
    <m/>
    <x v="6"/>
    <x v="3"/>
    <x v="6"/>
    <x v="4"/>
    <n v="0"/>
    <x v="4"/>
    <m/>
    <m/>
    <m/>
    <m/>
    <n v="0"/>
    <m/>
    <n v="0"/>
    <m/>
    <n v="0"/>
    <n v="0"/>
    <m/>
  </r>
  <r>
    <n v="197"/>
    <m/>
    <m/>
    <m/>
    <x v="6"/>
    <x v="3"/>
    <x v="6"/>
    <x v="4"/>
    <n v="0"/>
    <x v="4"/>
    <m/>
    <m/>
    <m/>
    <m/>
    <n v="0"/>
    <m/>
    <n v="0"/>
    <m/>
    <n v="0"/>
    <n v="0"/>
    <m/>
  </r>
  <r>
    <n v="198"/>
    <m/>
    <m/>
    <m/>
    <x v="6"/>
    <x v="3"/>
    <x v="6"/>
    <x v="4"/>
    <n v="0"/>
    <x v="4"/>
    <m/>
    <m/>
    <m/>
    <m/>
    <n v="0"/>
    <m/>
    <n v="0"/>
    <m/>
    <n v="0"/>
    <n v="0"/>
    <m/>
  </r>
  <r>
    <n v="199"/>
    <m/>
    <m/>
    <m/>
    <x v="6"/>
    <x v="3"/>
    <x v="6"/>
    <x v="4"/>
    <n v="0"/>
    <x v="4"/>
    <m/>
    <m/>
    <m/>
    <m/>
    <n v="0"/>
    <m/>
    <n v="0"/>
    <m/>
    <n v="0"/>
    <n v="0"/>
    <m/>
  </r>
  <r>
    <n v="200"/>
    <m/>
    <m/>
    <m/>
    <x v="6"/>
    <x v="3"/>
    <x v="6"/>
    <x v="4"/>
    <n v="0"/>
    <x v="4"/>
    <m/>
    <m/>
    <m/>
    <m/>
    <n v="0"/>
    <m/>
    <n v="0"/>
    <m/>
    <n v="0"/>
    <n v="0"/>
    <m/>
  </r>
  <r>
    <n v="201"/>
    <m/>
    <m/>
    <m/>
    <x v="6"/>
    <x v="3"/>
    <x v="6"/>
    <x v="4"/>
    <n v="0"/>
    <x v="4"/>
    <m/>
    <m/>
    <m/>
    <m/>
    <n v="0"/>
    <m/>
    <n v="0"/>
    <m/>
    <n v="0"/>
    <n v="0"/>
    <m/>
  </r>
  <r>
    <n v="202"/>
    <m/>
    <m/>
    <m/>
    <x v="6"/>
    <x v="3"/>
    <x v="6"/>
    <x v="4"/>
    <n v="0"/>
    <x v="4"/>
    <m/>
    <m/>
    <m/>
    <m/>
    <n v="0"/>
    <m/>
    <n v="0"/>
    <m/>
    <n v="0"/>
    <n v="0"/>
    <m/>
  </r>
  <r>
    <n v="203"/>
    <m/>
    <m/>
    <m/>
    <x v="6"/>
    <x v="3"/>
    <x v="6"/>
    <x v="4"/>
    <n v="0"/>
    <x v="4"/>
    <m/>
    <m/>
    <m/>
    <m/>
    <n v="0"/>
    <m/>
    <n v="0"/>
    <m/>
    <n v="0"/>
    <n v="0"/>
    <m/>
  </r>
  <r>
    <n v="204"/>
    <m/>
    <m/>
    <m/>
    <x v="6"/>
    <x v="3"/>
    <x v="6"/>
    <x v="4"/>
    <n v="0"/>
    <x v="4"/>
    <m/>
    <m/>
    <m/>
    <m/>
    <n v="0"/>
    <m/>
    <n v="0"/>
    <m/>
    <n v="0"/>
    <n v="0"/>
    <m/>
  </r>
  <r>
    <n v="205"/>
    <m/>
    <m/>
    <m/>
    <x v="6"/>
    <x v="3"/>
    <x v="6"/>
    <x v="4"/>
    <n v="0"/>
    <x v="4"/>
    <m/>
    <m/>
    <m/>
    <m/>
    <n v="0"/>
    <m/>
    <n v="0"/>
    <m/>
    <n v="0"/>
    <n v="0"/>
    <m/>
  </r>
  <r>
    <n v="206"/>
    <m/>
    <m/>
    <m/>
    <x v="6"/>
    <x v="3"/>
    <x v="6"/>
    <x v="4"/>
    <n v="0"/>
    <x v="4"/>
    <m/>
    <m/>
    <m/>
    <m/>
    <n v="0"/>
    <m/>
    <n v="0"/>
    <m/>
    <n v="0"/>
    <n v="0"/>
    <m/>
  </r>
  <r>
    <n v="207"/>
    <m/>
    <m/>
    <m/>
    <x v="6"/>
    <x v="3"/>
    <x v="6"/>
    <x v="4"/>
    <n v="0"/>
    <x v="4"/>
    <m/>
    <m/>
    <m/>
    <m/>
    <n v="0"/>
    <m/>
    <n v="0"/>
    <m/>
    <n v="0"/>
    <n v="0"/>
    <m/>
  </r>
  <r>
    <n v="208"/>
    <m/>
    <m/>
    <m/>
    <x v="6"/>
    <x v="3"/>
    <x v="6"/>
    <x v="4"/>
    <n v="0"/>
    <x v="4"/>
    <m/>
    <m/>
    <m/>
    <m/>
    <n v="0"/>
    <m/>
    <n v="0"/>
    <m/>
    <n v="0"/>
    <n v="0"/>
    <m/>
  </r>
  <r>
    <n v="209"/>
    <m/>
    <m/>
    <m/>
    <x v="6"/>
    <x v="3"/>
    <x v="6"/>
    <x v="4"/>
    <n v="0"/>
    <x v="4"/>
    <m/>
    <m/>
    <m/>
    <m/>
    <n v="0"/>
    <m/>
    <n v="0"/>
    <m/>
    <n v="0"/>
    <n v="0"/>
    <m/>
  </r>
  <r>
    <n v="210"/>
    <m/>
    <m/>
    <m/>
    <x v="6"/>
    <x v="3"/>
    <x v="6"/>
    <x v="4"/>
    <n v="0"/>
    <x v="4"/>
    <m/>
    <m/>
    <m/>
    <m/>
    <n v="0"/>
    <m/>
    <n v="0"/>
    <m/>
    <n v="0"/>
    <n v="0"/>
    <m/>
  </r>
  <r>
    <n v="211"/>
    <m/>
    <m/>
    <m/>
    <x v="6"/>
    <x v="3"/>
    <x v="6"/>
    <x v="4"/>
    <n v="0"/>
    <x v="4"/>
    <m/>
    <m/>
    <m/>
    <m/>
    <n v="0"/>
    <m/>
    <n v="0"/>
    <m/>
    <n v="0"/>
    <n v="0"/>
    <m/>
  </r>
  <r>
    <n v="212"/>
    <m/>
    <m/>
    <m/>
    <x v="6"/>
    <x v="3"/>
    <x v="6"/>
    <x v="4"/>
    <n v="0"/>
    <x v="4"/>
    <m/>
    <m/>
    <m/>
    <m/>
    <n v="0"/>
    <m/>
    <n v="0"/>
    <m/>
    <n v="0"/>
    <n v="0"/>
    <m/>
  </r>
  <r>
    <n v="213"/>
    <m/>
    <m/>
    <m/>
    <x v="6"/>
    <x v="3"/>
    <x v="6"/>
    <x v="4"/>
    <n v="0"/>
    <x v="4"/>
    <m/>
    <m/>
    <m/>
    <m/>
    <n v="0"/>
    <m/>
    <n v="0"/>
    <m/>
    <n v="0"/>
    <n v="0"/>
    <m/>
  </r>
  <r>
    <n v="214"/>
    <m/>
    <m/>
    <m/>
    <x v="6"/>
    <x v="3"/>
    <x v="6"/>
    <x v="4"/>
    <n v="0"/>
    <x v="4"/>
    <m/>
    <m/>
    <m/>
    <m/>
    <n v="0"/>
    <m/>
    <n v="0"/>
    <m/>
    <n v="0"/>
    <n v="0"/>
    <m/>
  </r>
  <r>
    <n v="215"/>
    <m/>
    <m/>
    <m/>
    <x v="6"/>
    <x v="3"/>
    <x v="6"/>
    <x v="4"/>
    <n v="0"/>
    <x v="4"/>
    <m/>
    <m/>
    <m/>
    <m/>
    <n v="0"/>
    <m/>
    <n v="0"/>
    <m/>
    <n v="0"/>
    <n v="0"/>
    <m/>
  </r>
  <r>
    <n v="216"/>
    <m/>
    <m/>
    <m/>
    <x v="6"/>
    <x v="3"/>
    <x v="6"/>
    <x v="4"/>
    <n v="0"/>
    <x v="4"/>
    <m/>
    <m/>
    <m/>
    <m/>
    <n v="0"/>
    <m/>
    <n v="0"/>
    <m/>
    <n v="0"/>
    <n v="0"/>
    <m/>
  </r>
  <r>
    <n v="217"/>
    <m/>
    <m/>
    <m/>
    <x v="6"/>
    <x v="3"/>
    <x v="6"/>
    <x v="4"/>
    <n v="0"/>
    <x v="4"/>
    <m/>
    <m/>
    <m/>
    <m/>
    <n v="0"/>
    <m/>
    <n v="0"/>
    <m/>
    <n v="0"/>
    <n v="0"/>
    <m/>
  </r>
  <r>
    <n v="218"/>
    <m/>
    <m/>
    <m/>
    <x v="6"/>
    <x v="3"/>
    <x v="6"/>
    <x v="4"/>
    <n v="0"/>
    <x v="4"/>
    <m/>
    <m/>
    <m/>
    <m/>
    <n v="0"/>
    <m/>
    <n v="0"/>
    <m/>
    <n v="0"/>
    <n v="0"/>
    <m/>
  </r>
  <r>
    <n v="219"/>
    <m/>
    <m/>
    <m/>
    <x v="6"/>
    <x v="3"/>
    <x v="6"/>
    <x v="4"/>
    <n v="0"/>
    <x v="4"/>
    <m/>
    <m/>
    <m/>
    <m/>
    <n v="0"/>
    <m/>
    <n v="0"/>
    <m/>
    <n v="0"/>
    <n v="0"/>
    <m/>
  </r>
  <r>
    <n v="220"/>
    <m/>
    <m/>
    <m/>
    <x v="6"/>
    <x v="3"/>
    <x v="6"/>
    <x v="4"/>
    <n v="0"/>
    <x v="4"/>
    <m/>
    <m/>
    <m/>
    <m/>
    <n v="0"/>
    <m/>
    <n v="0"/>
    <m/>
    <n v="0"/>
    <n v="0"/>
    <m/>
  </r>
  <r>
    <n v="221"/>
    <m/>
    <m/>
    <m/>
    <x v="6"/>
    <x v="3"/>
    <x v="6"/>
    <x v="4"/>
    <n v="0"/>
    <x v="4"/>
    <m/>
    <m/>
    <m/>
    <m/>
    <n v="0"/>
    <m/>
    <n v="0"/>
    <m/>
    <n v="0"/>
    <n v="0"/>
    <m/>
  </r>
  <r>
    <n v="222"/>
    <m/>
    <m/>
    <m/>
    <x v="6"/>
    <x v="3"/>
    <x v="6"/>
    <x v="4"/>
    <n v="0"/>
    <x v="4"/>
    <m/>
    <m/>
    <m/>
    <m/>
    <n v="0"/>
    <m/>
    <n v="0"/>
    <m/>
    <n v="0"/>
    <n v="0"/>
    <m/>
  </r>
  <r>
    <n v="223"/>
    <m/>
    <m/>
    <m/>
    <x v="6"/>
    <x v="3"/>
    <x v="6"/>
    <x v="4"/>
    <n v="0"/>
    <x v="4"/>
    <m/>
    <m/>
    <m/>
    <m/>
    <n v="0"/>
    <m/>
    <n v="0"/>
    <m/>
    <n v="0"/>
    <n v="0"/>
    <m/>
  </r>
  <r>
    <n v="224"/>
    <m/>
    <m/>
    <m/>
    <x v="6"/>
    <x v="3"/>
    <x v="6"/>
    <x v="4"/>
    <n v="0"/>
    <x v="4"/>
    <m/>
    <m/>
    <m/>
    <m/>
    <n v="0"/>
    <m/>
    <n v="0"/>
    <m/>
    <n v="0"/>
    <n v="0"/>
    <m/>
  </r>
  <r>
    <n v="225"/>
    <m/>
    <m/>
    <m/>
    <x v="6"/>
    <x v="3"/>
    <x v="6"/>
    <x v="4"/>
    <n v="0"/>
    <x v="4"/>
    <m/>
    <m/>
    <m/>
    <m/>
    <n v="0"/>
    <m/>
    <n v="0"/>
    <m/>
    <n v="0"/>
    <n v="0"/>
    <m/>
  </r>
  <r>
    <n v="226"/>
    <m/>
    <m/>
    <m/>
    <x v="6"/>
    <x v="3"/>
    <x v="6"/>
    <x v="4"/>
    <n v="0"/>
    <x v="4"/>
    <m/>
    <m/>
    <m/>
    <m/>
    <n v="0"/>
    <m/>
    <n v="0"/>
    <m/>
    <n v="0"/>
    <n v="0"/>
    <m/>
  </r>
  <r>
    <n v="227"/>
    <m/>
    <m/>
    <m/>
    <x v="6"/>
    <x v="3"/>
    <x v="6"/>
    <x v="4"/>
    <n v="0"/>
    <x v="4"/>
    <m/>
    <m/>
    <m/>
    <m/>
    <n v="0"/>
    <m/>
    <n v="0"/>
    <m/>
    <n v="0"/>
    <n v="0"/>
    <m/>
  </r>
  <r>
    <n v="228"/>
    <m/>
    <m/>
    <m/>
    <x v="6"/>
    <x v="3"/>
    <x v="6"/>
    <x v="4"/>
    <n v="0"/>
    <x v="4"/>
    <m/>
    <m/>
    <m/>
    <m/>
    <n v="0"/>
    <m/>
    <n v="0"/>
    <m/>
    <n v="0"/>
    <n v="0"/>
    <m/>
  </r>
  <r>
    <n v="229"/>
    <m/>
    <m/>
    <m/>
    <x v="6"/>
    <x v="3"/>
    <x v="6"/>
    <x v="4"/>
    <n v="0"/>
    <x v="4"/>
    <m/>
    <m/>
    <m/>
    <m/>
    <n v="0"/>
    <m/>
    <n v="0"/>
    <m/>
    <n v="0"/>
    <n v="0"/>
    <m/>
  </r>
  <r>
    <n v="230"/>
    <m/>
    <m/>
    <m/>
    <x v="6"/>
    <x v="3"/>
    <x v="6"/>
    <x v="4"/>
    <n v="0"/>
    <x v="4"/>
    <m/>
    <m/>
    <m/>
    <m/>
    <n v="0"/>
    <m/>
    <n v="0"/>
    <m/>
    <n v="0"/>
    <n v="0"/>
    <m/>
  </r>
  <r>
    <n v="231"/>
    <m/>
    <m/>
    <m/>
    <x v="6"/>
    <x v="3"/>
    <x v="6"/>
    <x v="4"/>
    <n v="0"/>
    <x v="4"/>
    <m/>
    <m/>
    <m/>
    <m/>
    <n v="0"/>
    <m/>
    <n v="0"/>
    <m/>
    <n v="0"/>
    <n v="0"/>
    <m/>
  </r>
  <r>
    <n v="232"/>
    <m/>
    <m/>
    <m/>
    <x v="6"/>
    <x v="3"/>
    <x v="6"/>
    <x v="4"/>
    <n v="0"/>
    <x v="4"/>
    <m/>
    <m/>
    <m/>
    <m/>
    <n v="0"/>
    <m/>
    <n v="0"/>
    <m/>
    <n v="0"/>
    <n v="0"/>
    <m/>
  </r>
  <r>
    <n v="233"/>
    <m/>
    <m/>
    <m/>
    <x v="6"/>
    <x v="3"/>
    <x v="6"/>
    <x v="4"/>
    <n v="0"/>
    <x v="4"/>
    <m/>
    <m/>
    <m/>
    <m/>
    <n v="0"/>
    <m/>
    <n v="0"/>
    <m/>
    <n v="0"/>
    <n v="0"/>
    <m/>
  </r>
  <r>
    <n v="234"/>
    <m/>
    <m/>
    <m/>
    <x v="6"/>
    <x v="3"/>
    <x v="6"/>
    <x v="4"/>
    <n v="0"/>
    <x v="4"/>
    <m/>
    <m/>
    <m/>
    <m/>
    <n v="0"/>
    <m/>
    <n v="0"/>
    <m/>
    <n v="0"/>
    <n v="0"/>
    <m/>
  </r>
  <r>
    <n v="235"/>
    <m/>
    <m/>
    <m/>
    <x v="6"/>
    <x v="3"/>
    <x v="6"/>
    <x v="4"/>
    <n v="0"/>
    <x v="4"/>
    <m/>
    <m/>
    <m/>
    <m/>
    <n v="0"/>
    <m/>
    <n v="0"/>
    <m/>
    <n v="0"/>
    <n v="0"/>
    <m/>
  </r>
  <r>
    <n v="236"/>
    <m/>
    <m/>
    <m/>
    <x v="6"/>
    <x v="3"/>
    <x v="6"/>
    <x v="4"/>
    <n v="0"/>
    <x v="4"/>
    <m/>
    <m/>
    <m/>
    <m/>
    <n v="0"/>
    <m/>
    <n v="0"/>
    <m/>
    <n v="0"/>
    <n v="0"/>
    <m/>
  </r>
  <r>
    <n v="237"/>
    <m/>
    <m/>
    <m/>
    <x v="6"/>
    <x v="3"/>
    <x v="6"/>
    <x v="4"/>
    <n v="0"/>
    <x v="4"/>
    <m/>
    <m/>
    <m/>
    <m/>
    <n v="0"/>
    <m/>
    <n v="0"/>
    <m/>
    <n v="0"/>
    <n v="0"/>
    <m/>
  </r>
  <r>
    <n v="238"/>
    <m/>
    <m/>
    <m/>
    <x v="6"/>
    <x v="3"/>
    <x v="6"/>
    <x v="4"/>
    <n v="0"/>
    <x v="4"/>
    <m/>
    <m/>
    <m/>
    <m/>
    <n v="0"/>
    <m/>
    <n v="0"/>
    <m/>
    <n v="0"/>
    <n v="0"/>
    <m/>
  </r>
  <r>
    <n v="239"/>
    <m/>
    <m/>
    <m/>
    <x v="6"/>
    <x v="3"/>
    <x v="6"/>
    <x v="4"/>
    <n v="0"/>
    <x v="4"/>
    <m/>
    <m/>
    <m/>
    <m/>
    <n v="0"/>
    <m/>
    <n v="0"/>
    <m/>
    <n v="0"/>
    <n v="0"/>
    <m/>
  </r>
  <r>
    <n v="240"/>
    <m/>
    <m/>
    <m/>
    <x v="6"/>
    <x v="3"/>
    <x v="6"/>
    <x v="4"/>
    <n v="0"/>
    <x v="4"/>
    <m/>
    <m/>
    <m/>
    <m/>
    <n v="0"/>
    <m/>
    <n v="0"/>
    <m/>
    <n v="0"/>
    <n v="0"/>
    <m/>
  </r>
  <r>
    <n v="241"/>
    <m/>
    <m/>
    <m/>
    <x v="6"/>
    <x v="3"/>
    <x v="6"/>
    <x v="4"/>
    <n v="0"/>
    <x v="4"/>
    <m/>
    <m/>
    <m/>
    <m/>
    <n v="0"/>
    <m/>
    <n v="0"/>
    <m/>
    <n v="0"/>
    <n v="0"/>
    <m/>
  </r>
  <r>
    <n v="242"/>
    <m/>
    <m/>
    <m/>
    <x v="6"/>
    <x v="3"/>
    <x v="6"/>
    <x v="4"/>
    <n v="0"/>
    <x v="4"/>
    <m/>
    <m/>
    <m/>
    <m/>
    <n v="0"/>
    <m/>
    <n v="0"/>
    <m/>
    <n v="0"/>
    <n v="0"/>
    <m/>
  </r>
  <r>
    <n v="243"/>
    <m/>
    <m/>
    <m/>
    <x v="6"/>
    <x v="3"/>
    <x v="6"/>
    <x v="4"/>
    <n v="0"/>
    <x v="4"/>
    <m/>
    <m/>
    <m/>
    <m/>
    <n v="0"/>
    <m/>
    <n v="0"/>
    <m/>
    <n v="0"/>
    <n v="0"/>
    <m/>
  </r>
  <r>
    <n v="244"/>
    <m/>
    <m/>
    <m/>
    <x v="6"/>
    <x v="3"/>
    <x v="6"/>
    <x v="4"/>
    <n v="0"/>
    <x v="4"/>
    <m/>
    <m/>
    <m/>
    <m/>
    <n v="0"/>
    <m/>
    <n v="0"/>
    <m/>
    <n v="0"/>
    <n v="0"/>
    <m/>
  </r>
  <r>
    <n v="245"/>
    <m/>
    <m/>
    <m/>
    <x v="6"/>
    <x v="3"/>
    <x v="6"/>
    <x v="4"/>
    <n v="0"/>
    <x v="4"/>
    <m/>
    <m/>
    <m/>
    <m/>
    <n v="0"/>
    <m/>
    <n v="0"/>
    <m/>
    <n v="0"/>
    <n v="0"/>
    <m/>
  </r>
  <r>
    <n v="246"/>
    <m/>
    <m/>
    <m/>
    <x v="6"/>
    <x v="3"/>
    <x v="6"/>
    <x v="4"/>
    <n v="0"/>
    <x v="4"/>
    <m/>
    <m/>
    <m/>
    <m/>
    <n v="0"/>
    <m/>
    <n v="0"/>
    <m/>
    <n v="0"/>
    <n v="0"/>
    <m/>
  </r>
  <r>
    <n v="247"/>
    <m/>
    <m/>
    <m/>
    <x v="6"/>
    <x v="3"/>
    <x v="6"/>
    <x v="4"/>
    <n v="0"/>
    <x v="4"/>
    <m/>
    <m/>
    <m/>
    <m/>
    <n v="0"/>
    <m/>
    <n v="0"/>
    <m/>
    <n v="0"/>
    <n v="0"/>
    <m/>
  </r>
  <r>
    <n v="248"/>
    <m/>
    <m/>
    <m/>
    <x v="6"/>
    <x v="3"/>
    <x v="6"/>
    <x v="4"/>
    <n v="0"/>
    <x v="4"/>
    <m/>
    <m/>
    <m/>
    <m/>
    <n v="0"/>
    <m/>
    <n v="0"/>
    <m/>
    <n v="0"/>
    <n v="0"/>
    <m/>
  </r>
  <r>
    <n v="249"/>
    <m/>
    <m/>
    <m/>
    <x v="6"/>
    <x v="3"/>
    <x v="6"/>
    <x v="4"/>
    <n v="0"/>
    <x v="4"/>
    <m/>
    <m/>
    <m/>
    <m/>
    <n v="0"/>
    <m/>
    <n v="0"/>
    <m/>
    <n v="0"/>
    <n v="0"/>
    <m/>
  </r>
  <r>
    <n v="250"/>
    <m/>
    <m/>
    <m/>
    <x v="6"/>
    <x v="3"/>
    <x v="6"/>
    <x v="4"/>
    <n v="0"/>
    <x v="4"/>
    <m/>
    <m/>
    <m/>
    <m/>
    <n v="0"/>
    <m/>
    <n v="0"/>
    <m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compact="0" compactData="0" gridDropZones="1" multipleFieldFilters="0">
  <location ref="A3:D8" firstHeaderRow="1" firstDataRow="2" firstDataCol="1" rowPageCount="1" colPageCount="1"/>
  <pivotFields count="21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7">
        <item x="0"/>
        <item x="1"/>
        <item x="2"/>
        <item x="5"/>
        <item x="3"/>
        <item x="4"/>
        <item x="6"/>
      </items>
    </pivotField>
    <pivotField dataField="1" compact="0" outline="0" showAll="0" defaultSubtotal="0">
      <items count="4">
        <item x="1"/>
        <item x="0"/>
        <item x="2"/>
        <item x="3"/>
      </items>
    </pivotField>
    <pivotField dataField="1" compact="0" outline="0" showAll="0" defaultSubtotal="0">
      <items count="7">
        <item x="5"/>
        <item x="3"/>
        <item x="4"/>
        <item x="1"/>
        <item x="0"/>
        <item x="2"/>
        <item x="6"/>
      </items>
    </pivotField>
    <pivotField dataField="1" compact="0" outline="0" showAll="0">
      <items count="6">
        <item x="3"/>
        <item x="1"/>
        <item x="0"/>
        <item x="2"/>
        <item x="4"/>
        <item t="default"/>
      </items>
    </pivotField>
    <pivotField compact="0" numFmtId="166" outline="0" showAll="0"/>
    <pivotField axis="axisPage" compact="0" outline="0" showAll="0">
      <items count="6">
        <item x="2"/>
        <item x="1"/>
        <item x="3"/>
        <item x="0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numFmtId="167" outline="0" showAll="0"/>
    <pivotField compact="0" outline="0" showAll="0"/>
    <pivotField compact="0" numFmtId="167" outline="0" showAll="0"/>
    <pivotField compact="0" outline="0" showAll="0"/>
    <pivotField compact="0" numFmtId="167" outline="0" showAll="0"/>
    <pivotField compact="0" numFmtId="167" outline="0" showAll="0"/>
    <pivotField compact="0" outline="0" showAll="0"/>
  </pivotFields>
  <rowFields count="1">
    <field x="4"/>
  </rowFields>
  <rowItems count="4">
    <i>
      <x/>
    </i>
    <i>
      <x v="3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9" item="3" hier="-1"/>
  </pageFields>
  <dataFields count="3">
    <dataField name="Suma de FACULTAD /INSTITUTO/ SEDE" fld="5" baseField="4" baseItem="3"/>
    <dataField name="Suma de EDITORIAL UN" fld="6" baseField="4" baseItem="3"/>
    <dataField name="Suma de DISTRIBUIDORES" fld="7" baseField="4" baseItem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a2" displayName="Tabla2" ref="B14:W265" totalsRowCount="1" headerRowDxfId="48" dataDxfId="46" headerRowBorderDxfId="47" tableBorderDxfId="45" totalsRowBorderDxfId="44">
  <autoFilter ref="B14:W264"/>
  <tableColumns count="22">
    <tableColumn id="1" name="CONSECUTIVO" totalsRowLabel="Total" dataDxfId="43" totalsRowDxfId="42"/>
    <tableColumn id="2" name="ISBN / ISSN / ISMN" dataDxfId="41" totalsRowDxfId="40"/>
    <tableColumn id="3" name="TIPO PUBLICACIÓN" dataDxfId="39" totalsRowDxfId="38"/>
    <tableColumn id="4" name="AÑO EDICIÓN" dataDxfId="37" totalsRowDxfId="36"/>
    <tableColumn id="5" name="TITULO  DE LA OBRA" dataDxfId="35" totalsRowDxfId="34"/>
    <tableColumn id="6" name="FACULTAD /INSTITUTO/ SEDE" dataDxfId="33" totalsRowDxfId="32" dataCellStyle="Millares"/>
    <tableColumn id="7" name="EDITORIAL UN" dataDxfId="31" totalsRowDxfId="30" dataCellStyle="Millares"/>
    <tableColumn id="8" name="DISTRIBUIDORES EXTERNOS" dataDxfId="29" totalsRowDxfId="28" dataCellStyle="Millares"/>
    <tableColumn id="9" name="TOTAL. EJEMPLARES SEGÚN INVENTARIO FÍSICO" dataDxfId="27" totalsRowDxfId="26" dataCellStyle="Millares"/>
    <tableColumn id="10" name="ETAPA SEGÚN RES 022/2015" dataDxfId="25" totalsRowDxfId="24"/>
    <tableColumn id="11" name="ESTADO PUBLICACIÓN" dataDxfId="23" totalsRowDxfId="22" dataCellStyle="Millares"/>
    <tableColumn id="12" name="NÚMERO" dataDxfId="21" totalsRowDxfId="20" dataCellStyle="Millares"/>
    <tableColumn id="13" name="FECHA" dataDxfId="19" totalsRowDxfId="18" dataCellStyle="Moneda"/>
    <tableColumn id="14" name="TIRAJE" dataDxfId="17" totalsRowDxfId="16" dataCellStyle="Moneda"/>
    <tableColumn id="15" name="COSTO TOTAL" dataDxfId="15" totalsRowDxfId="14" dataCellStyle="Moneda"/>
    <tableColumn id="16" name="COSTO UNITARIO" dataDxfId="13" totalsRowDxfId="12" dataCellStyle="Moneda">
      <calculatedColumnFormula>IF(ISERROR(Tabla2[[#This Row],[COSTO TOTAL]]/Tabla2[[#This Row],[TIRAJE]]),0,Tabla2[[#This Row],[COSTO TOTAL]]/Tabla2[[#This Row],[TIRAJE]])</calculatedColumnFormula>
    </tableColumn>
    <tableColumn id="17" name="PRECIO VENTA AL PÚBLICO " dataDxfId="11" totalsRowDxfId="10" dataCellStyle="Moneda"/>
    <tableColumn id="18" name="COSTOS TOTAL PARA RESOLUCIÓN (COSTOS UNITARIO * NO. EJEMPLARES)" dataDxfId="9" totalsRowDxfId="8" dataCellStyle="Moneda">
      <calculatedColumnFormula>Tabla2[[#This Row],[COSTO UNITARIO]]*Tabla2[[#This Row],[TOTAL. EJEMPLARES SEGÚN INVENTARIO FÍSICO]]</calculatedColumnFormula>
    </tableColumn>
    <tableColumn id="19" name="PRECIO VENTA AL PUBLICO ETAPA PROMOCIONAL" dataDxfId="7" totalsRowDxfId="6" dataCellStyle="Moneda"/>
    <tableColumn id="20" name="DIF COSTO UNITARIO Y PRECIO DE VENTA AL PUBLICO" dataDxfId="5" totalsRowDxfId="4" dataCellStyle="Moneda">
      <calculatedColumnFormula>IF(Tabla2[[#This Row],[ETAPA SEGÚN RES 022/2015]]=$XFB$17,Q15-T15,0)</calculatedColumnFormula>
    </tableColumn>
    <tableColumn id="21" name="VALOR PROVISIÓN" dataDxfId="3" totalsRowDxfId="2" dataCellStyle="Moneda">
      <calculatedColumnFormula>IF(Tabla2[[#This Row],[ETAPA SEGÚN RES 022/2015]]=$XFB$17,IF(Q15&gt;T15,U15*J15,0),0)</calculatedColumnFormula>
    </tableColumn>
    <tableColumn id="23" name="OBSERVACIONES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FC269"/>
  <sheetViews>
    <sheetView showGridLines="0" tabSelected="1" workbookViewId="0">
      <selection activeCell="F3" sqref="F3:V3"/>
    </sheetView>
  </sheetViews>
  <sheetFormatPr baseColWidth="10" defaultRowHeight="11.25" x14ac:dyDescent="0.2"/>
  <cols>
    <col min="1" max="1" width="11.42578125" style="1"/>
    <col min="2" max="2" width="12.42578125" style="1" customWidth="1"/>
    <col min="3" max="3" width="12.140625" style="1" bestFit="1" customWidth="1"/>
    <col min="4" max="4" width="12" style="1" customWidth="1"/>
    <col min="5" max="5" width="12" style="1" bestFit="1" customWidth="1"/>
    <col min="6" max="6" width="23" style="1" bestFit="1" customWidth="1"/>
    <col min="7" max="7" width="22" style="1" customWidth="1"/>
    <col min="8" max="8" width="12.28515625" style="1" customWidth="1"/>
    <col min="9" max="9" width="13.85546875" style="1" customWidth="1"/>
    <col min="10" max="10" width="12" style="1" customWidth="1"/>
    <col min="11" max="11" width="21.7109375" style="1" customWidth="1"/>
    <col min="12" max="12" width="10.42578125" style="1" hidden="1" customWidth="1"/>
    <col min="13" max="14" width="9" style="1" bestFit="1" customWidth="1"/>
    <col min="15" max="15" width="7.5703125" style="1" bestFit="1" customWidth="1"/>
    <col min="16" max="16" width="12" style="1" bestFit="1" customWidth="1"/>
    <col min="17" max="17" width="9.85546875" style="1" customWidth="1"/>
    <col min="18" max="18" width="15.140625" style="1" customWidth="1"/>
    <col min="19" max="19" width="17.42578125" style="1" customWidth="1"/>
    <col min="20" max="20" width="12.85546875" style="1" customWidth="1"/>
    <col min="21" max="21" width="11.140625" style="1" customWidth="1"/>
    <col min="22" max="22" width="14" style="1" customWidth="1"/>
    <col min="23" max="23" width="31.140625" style="1" customWidth="1"/>
    <col min="24" max="24" width="11.42578125" style="1"/>
    <col min="25" max="25" width="11.42578125" style="1" hidden="1" customWidth="1"/>
    <col min="26" max="16379" width="11.42578125" style="1"/>
    <col min="16380" max="16380" width="9.7109375" style="1" customWidth="1"/>
    <col min="16381" max="16383" width="9.7109375" style="1" hidden="1" customWidth="1"/>
    <col min="16384" max="16384" width="9.7109375" style="1" customWidth="1"/>
  </cols>
  <sheetData>
    <row r="3" spans="2:25 16381:16383" ht="15" customHeight="1" x14ac:dyDescent="0.25">
      <c r="C3" s="3"/>
      <c r="D3" s="3"/>
      <c r="E3" s="3"/>
      <c r="F3" s="84" t="s">
        <v>0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5" spans="2:25 16381:16383" ht="12" thickBot="1" x14ac:dyDescent="0.25"/>
    <row r="6" spans="2:25 16381:16383" x14ac:dyDescent="0.2">
      <c r="B6" s="85" t="s">
        <v>1</v>
      </c>
      <c r="C6" s="86"/>
      <c r="D6" s="86"/>
      <c r="E6" s="67" t="s">
        <v>2</v>
      </c>
    </row>
    <row r="7" spans="2:25 16381:16383" x14ac:dyDescent="0.2">
      <c r="B7" s="79" t="s">
        <v>3</v>
      </c>
      <c r="C7" s="80"/>
      <c r="D7" s="80"/>
      <c r="E7" s="68" t="s">
        <v>4</v>
      </c>
    </row>
    <row r="8" spans="2:25 16381:16383" x14ac:dyDescent="0.2">
      <c r="B8" s="79" t="s">
        <v>5</v>
      </c>
      <c r="C8" s="80"/>
      <c r="D8" s="80"/>
      <c r="E8" s="68" t="s">
        <v>6</v>
      </c>
    </row>
    <row r="9" spans="2:25 16381:16383" x14ac:dyDescent="0.2">
      <c r="B9" s="79" t="s">
        <v>54</v>
      </c>
      <c r="C9" s="80"/>
      <c r="D9" s="80"/>
      <c r="E9" s="69">
        <v>42261</v>
      </c>
    </row>
    <row r="10" spans="2:25 16381:16383" ht="12" thickBot="1" x14ac:dyDescent="0.25">
      <c r="B10" s="87" t="s">
        <v>55</v>
      </c>
      <c r="C10" s="88"/>
      <c r="D10" s="88"/>
      <c r="E10" s="70">
        <v>42261</v>
      </c>
    </row>
    <row r="12" spans="2:25 16381:16383" ht="12" thickBot="1" x14ac:dyDescent="0.25"/>
    <row r="13" spans="2:25 16381:16383" ht="15" customHeight="1" x14ac:dyDescent="0.2">
      <c r="G13" s="81" t="s">
        <v>7</v>
      </c>
      <c r="H13" s="82"/>
      <c r="I13" s="83"/>
      <c r="M13" s="81" t="s">
        <v>8</v>
      </c>
      <c r="N13" s="82"/>
      <c r="O13" s="82"/>
      <c r="P13" s="82"/>
      <c r="Q13" s="82"/>
      <c r="R13" s="82"/>
      <c r="S13" s="83"/>
      <c r="T13" s="81" t="s">
        <v>9</v>
      </c>
      <c r="U13" s="82"/>
      <c r="V13" s="83"/>
    </row>
    <row r="14" spans="2:25 16381:16383" s="64" customFormat="1" ht="57" thickBot="1" x14ac:dyDescent="0.3">
      <c r="B14" s="58" t="s">
        <v>10</v>
      </c>
      <c r="C14" s="65" t="s">
        <v>56</v>
      </c>
      <c r="D14" s="59" t="s">
        <v>11</v>
      </c>
      <c r="E14" s="65" t="s">
        <v>12</v>
      </c>
      <c r="F14" s="65" t="s">
        <v>13</v>
      </c>
      <c r="G14" s="60" t="s">
        <v>14</v>
      </c>
      <c r="H14" s="59" t="s">
        <v>15</v>
      </c>
      <c r="I14" s="61" t="s">
        <v>51</v>
      </c>
      <c r="J14" s="62" t="s">
        <v>16</v>
      </c>
      <c r="K14" s="66" t="s">
        <v>17</v>
      </c>
      <c r="L14" s="63" t="s">
        <v>47</v>
      </c>
      <c r="M14" s="65" t="s">
        <v>18</v>
      </c>
      <c r="N14" s="65" t="s">
        <v>19</v>
      </c>
      <c r="O14" s="65" t="s">
        <v>20</v>
      </c>
      <c r="P14" s="59" t="s">
        <v>21</v>
      </c>
      <c r="Q14" s="59" t="s">
        <v>22</v>
      </c>
      <c r="R14" s="65" t="s">
        <v>23</v>
      </c>
      <c r="S14" s="61" t="s">
        <v>24</v>
      </c>
      <c r="T14" s="60" t="s">
        <v>25</v>
      </c>
      <c r="U14" s="59" t="s">
        <v>26</v>
      </c>
      <c r="V14" s="61" t="s">
        <v>27</v>
      </c>
      <c r="W14" s="65" t="s">
        <v>28</v>
      </c>
    </row>
    <row r="15" spans="2:25 16381:16383" x14ac:dyDescent="0.2">
      <c r="B15" s="6">
        <v>1</v>
      </c>
      <c r="C15" s="11">
        <v>9789587751023</v>
      </c>
      <c r="D15" s="11" t="s">
        <v>29</v>
      </c>
      <c r="E15" s="11">
        <v>2015</v>
      </c>
      <c r="F15" s="11" t="s">
        <v>30</v>
      </c>
      <c r="G15" s="7">
        <v>50</v>
      </c>
      <c r="H15" s="8">
        <v>200</v>
      </c>
      <c r="I15" s="9">
        <v>50</v>
      </c>
      <c r="J15" s="52">
        <f>+SUM(Tabla2[[#This Row],[FACULTAD /INSTITUTO/ SEDE]:[DISTRIBUIDORES EXTERNOS]])</f>
        <v>300</v>
      </c>
      <c r="K15" s="51" t="s">
        <v>35</v>
      </c>
      <c r="L15" s="57"/>
      <c r="M15" s="7">
        <v>213</v>
      </c>
      <c r="N15" s="36">
        <v>42073</v>
      </c>
      <c r="O15" s="33">
        <v>500</v>
      </c>
      <c r="P15" s="24">
        <v>8300000</v>
      </c>
      <c r="Q15" s="26">
        <f>IF(ISERROR(Tabla2[[#This Row],[COSTO TOTAL]]/Tabla2[[#This Row],[TIRAJE]]),0,Tabla2[[#This Row],[COSTO TOTAL]]/Tabla2[[#This Row],[TIRAJE]])</f>
        <v>16600</v>
      </c>
      <c r="R15" s="27">
        <v>50000</v>
      </c>
      <c r="S15" s="29">
        <f>Tabla2[[#This Row],[COSTO UNITARIO]]*Tabla2[[#This Row],[TOTAL. EJEMPLARES SEGÚN INVENTARIO FÍSICO]]</f>
        <v>4980000</v>
      </c>
      <c r="T15" s="46"/>
      <c r="U15" s="26">
        <f>IF(Tabla2[[#This Row],[ETAPA SEGÚN RES 022/2015]]=$XFB$17,Q15-T15,0)</f>
        <v>0</v>
      </c>
      <c r="V15" s="29">
        <f>IF(Tabla2[[#This Row],[ETAPA SEGÚN RES 022/2015]]=$XFB$17,IF(Q15&gt;T15,U15*J15,0),0)</f>
        <v>0</v>
      </c>
      <c r="W15" s="30"/>
      <c r="Y15" s="1" t="s">
        <v>50</v>
      </c>
      <c r="XFA15" s="56" t="s">
        <v>48</v>
      </c>
      <c r="XFB15" s="2" t="s">
        <v>33</v>
      </c>
      <c r="XFC15" s="2" t="s">
        <v>29</v>
      </c>
    </row>
    <row r="16" spans="2:25 16381:16383" x14ac:dyDescent="0.2">
      <c r="B16" s="10">
        <v>2</v>
      </c>
      <c r="C16" s="11">
        <v>9789587751018</v>
      </c>
      <c r="D16" s="11" t="s">
        <v>29</v>
      </c>
      <c r="E16" s="11">
        <v>2015</v>
      </c>
      <c r="F16" s="11" t="s">
        <v>32</v>
      </c>
      <c r="G16" s="14">
        <v>10</v>
      </c>
      <c r="H16" s="15">
        <v>180</v>
      </c>
      <c r="I16" s="16">
        <v>10</v>
      </c>
      <c r="J16" s="52">
        <f>+SUM(Tabla2[[#This Row],[FACULTAD /INSTITUTO/ SEDE]:[DISTRIBUIDORES EXTERNOS]])</f>
        <v>200</v>
      </c>
      <c r="K16" s="51" t="s">
        <v>35</v>
      </c>
      <c r="L16" s="57"/>
      <c r="M16" s="14">
        <v>16</v>
      </c>
      <c r="N16" s="35">
        <v>42025</v>
      </c>
      <c r="O16" s="34">
        <v>500</v>
      </c>
      <c r="P16" s="25">
        <v>10500000</v>
      </c>
      <c r="Q16" s="26">
        <f>IF(ISERROR(Tabla2[[#This Row],[COSTO TOTAL]]/Tabla2[[#This Row],[TIRAJE]]),0,Tabla2[[#This Row],[COSTO TOTAL]]/Tabla2[[#This Row],[TIRAJE]])</f>
        <v>21000</v>
      </c>
      <c r="R16" s="28">
        <v>65000</v>
      </c>
      <c r="S16" s="29">
        <f>Tabla2[[#This Row],[COSTO UNITARIO]]*Tabla2[[#This Row],[TOTAL. EJEMPLARES SEGÚN INVENTARIO FÍSICO]]</f>
        <v>4200000</v>
      </c>
      <c r="T16" s="47"/>
      <c r="U16" s="26">
        <f>IF(Tabla2[[#This Row],[ETAPA SEGÚN RES 022/2015]]=$XFB$17,Q16-T16,0)</f>
        <v>0</v>
      </c>
      <c r="V16" s="29">
        <f>IF(Tabla2[[#This Row],[ETAPA SEGÚN RES 022/2015]]=$XFB$17,IF(Q16&gt;T16,U16*J16,0),0)</f>
        <v>0</v>
      </c>
      <c r="W16" s="31"/>
      <c r="Y16" s="1" t="s">
        <v>52</v>
      </c>
      <c r="XFA16" s="56" t="s">
        <v>49</v>
      </c>
      <c r="XFB16" s="2" t="s">
        <v>35</v>
      </c>
      <c r="XFC16" s="2" t="s">
        <v>41</v>
      </c>
    </row>
    <row r="17" spans="2:25 16381:16383" x14ac:dyDescent="0.2">
      <c r="B17" s="10">
        <v>3</v>
      </c>
      <c r="C17" s="11">
        <v>9789587751017</v>
      </c>
      <c r="D17" s="11" t="s">
        <v>29</v>
      </c>
      <c r="E17" s="11">
        <v>2015</v>
      </c>
      <c r="F17" s="11" t="s">
        <v>34</v>
      </c>
      <c r="G17" s="14">
        <v>100</v>
      </c>
      <c r="H17" s="15">
        <v>320</v>
      </c>
      <c r="I17" s="16">
        <v>80</v>
      </c>
      <c r="J17" s="52">
        <f>+SUM(Tabla2[[#This Row],[FACULTAD /INSTITUTO/ SEDE]:[DISTRIBUIDORES EXTERNOS]])</f>
        <v>500</v>
      </c>
      <c r="K17" s="51" t="s">
        <v>35</v>
      </c>
      <c r="L17" s="57"/>
      <c r="M17" s="14">
        <v>1192</v>
      </c>
      <c r="N17" s="35">
        <v>41926</v>
      </c>
      <c r="O17" s="34">
        <v>500</v>
      </c>
      <c r="P17" s="25">
        <v>14940000</v>
      </c>
      <c r="Q17" s="26">
        <f>IF(ISERROR(Tabla2[[#This Row],[COSTO TOTAL]]/Tabla2[[#This Row],[TIRAJE]]),0,Tabla2[[#This Row],[COSTO TOTAL]]/Tabla2[[#This Row],[TIRAJE]])</f>
        <v>29880</v>
      </c>
      <c r="R17" s="28">
        <v>65000</v>
      </c>
      <c r="S17" s="29">
        <f>Tabla2[[#This Row],[COSTO UNITARIO]]*Tabla2[[#This Row],[TOTAL. EJEMPLARES SEGÚN INVENTARIO FÍSICO]]</f>
        <v>14940000</v>
      </c>
      <c r="T17" s="47"/>
      <c r="U17" s="26">
        <f>IF(Tabla2[[#This Row],[ETAPA SEGÚN RES 022/2015]]=$XFB$17,Q17-T17,0)</f>
        <v>0</v>
      </c>
      <c r="V17" s="29">
        <f>IF(Tabla2[[#This Row],[ETAPA SEGÚN RES 022/2015]]=$XFB$17,IF(Q17&gt;T17,U17*J17,0),0)</f>
        <v>0</v>
      </c>
      <c r="W17" s="31"/>
      <c r="Y17" s="1" t="s">
        <v>53</v>
      </c>
      <c r="XFA17" s="56" t="s">
        <v>50</v>
      </c>
      <c r="XFB17" s="2" t="s">
        <v>31</v>
      </c>
      <c r="XFC17" s="2" t="s">
        <v>57</v>
      </c>
    </row>
    <row r="18" spans="2:25 16381:16383" x14ac:dyDescent="0.2">
      <c r="B18" s="10">
        <v>4</v>
      </c>
      <c r="C18" s="11">
        <v>9789587619942</v>
      </c>
      <c r="D18" s="11" t="s">
        <v>29</v>
      </c>
      <c r="E18" s="12">
        <v>2010</v>
      </c>
      <c r="F18" s="13" t="s">
        <v>36</v>
      </c>
      <c r="G18" s="14">
        <v>10</v>
      </c>
      <c r="H18" s="15">
        <v>20</v>
      </c>
      <c r="I18" s="16">
        <v>5</v>
      </c>
      <c r="J18" s="52">
        <f>+SUM(Tabla2[[#This Row],[FACULTAD /INSTITUTO/ SEDE]:[DISTRIBUIDORES EXTERNOS]])</f>
        <v>35</v>
      </c>
      <c r="K18" s="51" t="s">
        <v>37</v>
      </c>
      <c r="L18" s="57"/>
      <c r="M18" s="14">
        <v>1190</v>
      </c>
      <c r="N18" s="35">
        <v>41926</v>
      </c>
      <c r="O18" s="34">
        <v>500</v>
      </c>
      <c r="P18" s="25">
        <v>18500000</v>
      </c>
      <c r="Q18" s="26">
        <f>IF(ISERROR(Tabla2[[#This Row],[COSTO TOTAL]]/Tabla2[[#This Row],[TIRAJE]]),0,Tabla2[[#This Row],[COSTO TOTAL]]/Tabla2[[#This Row],[TIRAJE]])</f>
        <v>37000</v>
      </c>
      <c r="R18" s="28">
        <v>70000</v>
      </c>
      <c r="S18" s="29">
        <f>Tabla2[[#This Row],[COSTO UNITARIO]]*Tabla2[[#This Row],[TOTAL. EJEMPLARES SEGÚN INVENTARIO FÍSICO]]</f>
        <v>1295000</v>
      </c>
      <c r="T18" s="47"/>
      <c r="U18" s="26">
        <f>IF(Tabla2[[#This Row],[ETAPA SEGÚN RES 022/2015]]=$XFB$17,Q18-T18,0)</f>
        <v>0</v>
      </c>
      <c r="V18" s="29">
        <f>IF(Tabla2[[#This Row],[ETAPA SEGÚN RES 022/2015]]=$XFB$17,IF(Q18&gt;T18,U18*J18,0),0)</f>
        <v>0</v>
      </c>
      <c r="W18" s="31"/>
      <c r="XFB18" s="2" t="s">
        <v>37</v>
      </c>
      <c r="XFC18" s="2" t="s">
        <v>58</v>
      </c>
    </row>
    <row r="19" spans="2:25 16381:16383" x14ac:dyDescent="0.2">
      <c r="B19" s="10">
        <v>5</v>
      </c>
      <c r="C19" s="11">
        <v>9789587619959</v>
      </c>
      <c r="D19" s="11" t="s">
        <v>29</v>
      </c>
      <c r="E19" s="12">
        <v>2012</v>
      </c>
      <c r="F19" s="13" t="s">
        <v>38</v>
      </c>
      <c r="G19" s="14">
        <v>50</v>
      </c>
      <c r="H19" s="15">
        <v>150</v>
      </c>
      <c r="I19" s="16">
        <v>10</v>
      </c>
      <c r="J19" s="52">
        <f>+SUM(Tabla2[[#This Row],[FACULTAD /INSTITUTO/ SEDE]:[DISTRIBUIDORES EXTERNOS]])</f>
        <v>210</v>
      </c>
      <c r="K19" s="51" t="s">
        <v>31</v>
      </c>
      <c r="L19" s="57"/>
      <c r="M19" s="14">
        <v>1189</v>
      </c>
      <c r="N19" s="35">
        <v>41926</v>
      </c>
      <c r="O19" s="34">
        <v>500</v>
      </c>
      <c r="P19" s="25">
        <v>11300000</v>
      </c>
      <c r="Q19" s="26">
        <f>IF(ISERROR(Tabla2[[#This Row],[COSTO TOTAL]]/Tabla2[[#This Row],[TIRAJE]]),0,Tabla2[[#This Row],[COSTO TOTAL]]/Tabla2[[#This Row],[TIRAJE]])</f>
        <v>22600</v>
      </c>
      <c r="R19" s="28">
        <v>58000</v>
      </c>
      <c r="S19" s="29">
        <f>Tabla2[[#This Row],[COSTO UNITARIO]]*Tabla2[[#This Row],[TOTAL. EJEMPLARES SEGÚN INVENTARIO FÍSICO]]</f>
        <v>4746000</v>
      </c>
      <c r="T19" s="47">
        <v>5800</v>
      </c>
      <c r="U19" s="26">
        <f>IF(Tabla2[[#This Row],[ETAPA SEGÚN RES 022/2015]]=$XFB$17,Q19-T19,0)</f>
        <v>16800</v>
      </c>
      <c r="V19" s="29">
        <f>IF(Tabla2[[#This Row],[ETAPA SEGÚN RES 022/2015]]=$XFB$17,IF(Q19&gt;T19,U19*J19,0),0)</f>
        <v>3528000</v>
      </c>
      <c r="W19" s="31"/>
    </row>
    <row r="20" spans="2:25 16381:16383" x14ac:dyDescent="0.2">
      <c r="B20" s="17">
        <v>6</v>
      </c>
      <c r="C20" s="18">
        <v>9789587750140</v>
      </c>
      <c r="D20" s="11" t="s">
        <v>29</v>
      </c>
      <c r="E20" s="19">
        <v>2012</v>
      </c>
      <c r="F20" s="20" t="s">
        <v>39</v>
      </c>
      <c r="G20" s="21">
        <v>10</v>
      </c>
      <c r="H20" s="22">
        <v>10</v>
      </c>
      <c r="I20" s="23">
        <v>10</v>
      </c>
      <c r="J20" s="52">
        <f>+SUM(Tabla2[[#This Row],[FACULTAD /INSTITUTO/ SEDE]:[DISTRIBUIDORES EXTERNOS]])</f>
        <v>30</v>
      </c>
      <c r="K20" s="51" t="s">
        <v>31</v>
      </c>
      <c r="L20" s="57"/>
      <c r="M20" s="14">
        <v>1279</v>
      </c>
      <c r="N20" s="35">
        <v>41939</v>
      </c>
      <c r="O20" s="34">
        <v>500</v>
      </c>
      <c r="P20" s="25">
        <v>30760500</v>
      </c>
      <c r="Q20" s="26">
        <f>IF(ISERROR(Tabla2[[#This Row],[COSTO TOTAL]]/Tabla2[[#This Row],[TIRAJE]]),0,Tabla2[[#This Row],[COSTO TOTAL]]/Tabla2[[#This Row],[TIRAJE]])</f>
        <v>61521</v>
      </c>
      <c r="R20" s="28">
        <v>70000</v>
      </c>
      <c r="S20" s="29">
        <f>Tabla2[[#This Row],[COSTO UNITARIO]]*Tabla2[[#This Row],[TOTAL. EJEMPLARES SEGÚN INVENTARIO FÍSICO]]</f>
        <v>1845630</v>
      </c>
      <c r="T20" s="47">
        <v>5000</v>
      </c>
      <c r="U20" s="26">
        <f>IF(Tabla2[[#This Row],[ETAPA SEGÚN RES 022/2015]]=$XFB$17,Q20-T20,0)</f>
        <v>56521</v>
      </c>
      <c r="V20" s="29">
        <f>IF(Tabla2[[#This Row],[ETAPA SEGÚN RES 022/2015]]=$XFB$17,IF(Q20&gt;T20,U20*J20,0),0)</f>
        <v>1695630</v>
      </c>
      <c r="W20" s="32"/>
    </row>
    <row r="21" spans="2:25 16381:16383" x14ac:dyDescent="0.2">
      <c r="B21" s="17">
        <v>7</v>
      </c>
      <c r="C21" s="11"/>
      <c r="D21" s="11"/>
      <c r="E21" s="12"/>
      <c r="F21" s="13"/>
      <c r="G21" s="14"/>
      <c r="H21" s="15"/>
      <c r="I21" s="16"/>
      <c r="J21" s="52">
        <f>+SUM(Tabla2[[#This Row],[FACULTAD /INSTITUTO/ SEDE]:[DISTRIBUIDORES EXTERNOS]])</f>
        <v>0</v>
      </c>
      <c r="K21" s="51"/>
      <c r="L21" s="57"/>
      <c r="M21" s="14"/>
      <c r="N21" s="35"/>
      <c r="O21" s="34"/>
      <c r="P21" s="25"/>
      <c r="Q21" s="26">
        <f>IF(ISERROR(Tabla2[[#This Row],[COSTO TOTAL]]/Tabla2[[#This Row],[TIRAJE]]),0,Tabla2[[#This Row],[COSTO TOTAL]]/Tabla2[[#This Row],[TIRAJE]])</f>
        <v>0</v>
      </c>
      <c r="R21" s="28"/>
      <c r="S21" s="29">
        <f>Tabla2[[#This Row],[COSTO UNITARIO]]*Tabla2[[#This Row],[TOTAL. EJEMPLARES SEGÚN INVENTARIO FÍSICO]]</f>
        <v>0</v>
      </c>
      <c r="T21" s="47"/>
      <c r="U21" s="26">
        <f>IF(Tabla2[[#This Row],[ETAPA SEGÚN RES 022/2015]]=$XFB$17,Q21-T21,0)</f>
        <v>0</v>
      </c>
      <c r="V21" s="29">
        <f>IF(Tabla2[[#This Row],[ETAPA SEGÚN RES 022/2015]]=$XFB$17,IF(Q21&gt;T21,U21*J21,0),0)</f>
        <v>0</v>
      </c>
      <c r="W21" s="31"/>
    </row>
    <row r="22" spans="2:25 16381:16383" x14ac:dyDescent="0.2">
      <c r="B22" s="17">
        <v>8</v>
      </c>
      <c r="C22" s="11"/>
      <c r="D22" s="11"/>
      <c r="E22" s="12"/>
      <c r="F22" s="13"/>
      <c r="G22" s="14"/>
      <c r="H22" s="15"/>
      <c r="I22" s="16"/>
      <c r="J22" s="52">
        <f>+SUM(Tabla2[[#This Row],[FACULTAD /INSTITUTO/ SEDE]:[DISTRIBUIDORES EXTERNOS]])</f>
        <v>0</v>
      </c>
      <c r="K22" s="51"/>
      <c r="L22" s="57"/>
      <c r="M22" s="14"/>
      <c r="N22" s="35"/>
      <c r="O22" s="34"/>
      <c r="P22" s="25"/>
      <c r="Q22" s="26">
        <f>IF(ISERROR(Tabla2[[#This Row],[COSTO TOTAL]]/Tabla2[[#This Row],[TIRAJE]]),0,Tabla2[[#This Row],[COSTO TOTAL]]/Tabla2[[#This Row],[TIRAJE]])</f>
        <v>0</v>
      </c>
      <c r="R22" s="28"/>
      <c r="S22" s="29">
        <f>Tabla2[[#This Row],[COSTO UNITARIO]]*Tabla2[[#This Row],[TOTAL. EJEMPLARES SEGÚN INVENTARIO FÍSICO]]</f>
        <v>0</v>
      </c>
      <c r="T22" s="47"/>
      <c r="U22" s="26">
        <f>IF(Tabla2[[#This Row],[ETAPA SEGÚN RES 022/2015]]=$XFB$17,Q22-T22,0)</f>
        <v>0</v>
      </c>
      <c r="V22" s="29">
        <f>IF(Tabla2[[#This Row],[ETAPA SEGÚN RES 022/2015]]=$XFB$17,IF(Q22&gt;T22,U22*J22,0),0)</f>
        <v>0</v>
      </c>
      <c r="W22" s="31"/>
    </row>
    <row r="23" spans="2:25 16381:16383" x14ac:dyDescent="0.2">
      <c r="B23" s="17">
        <v>9</v>
      </c>
      <c r="C23" s="11"/>
      <c r="D23" s="11"/>
      <c r="E23" s="12"/>
      <c r="F23" s="13"/>
      <c r="G23" s="14"/>
      <c r="H23" s="15"/>
      <c r="I23" s="16"/>
      <c r="J23" s="52">
        <f>+SUM(Tabla2[[#This Row],[FACULTAD /INSTITUTO/ SEDE]:[DISTRIBUIDORES EXTERNOS]])</f>
        <v>0</v>
      </c>
      <c r="K23" s="51"/>
      <c r="L23" s="57"/>
      <c r="M23" s="14"/>
      <c r="N23" s="35"/>
      <c r="O23" s="34"/>
      <c r="P23" s="25"/>
      <c r="Q23" s="26">
        <f>IF(ISERROR(Tabla2[[#This Row],[COSTO TOTAL]]/Tabla2[[#This Row],[TIRAJE]]),0,Tabla2[[#This Row],[COSTO TOTAL]]/Tabla2[[#This Row],[TIRAJE]])</f>
        <v>0</v>
      </c>
      <c r="R23" s="28"/>
      <c r="S23" s="29">
        <f>Tabla2[[#This Row],[COSTO UNITARIO]]*Tabla2[[#This Row],[TOTAL. EJEMPLARES SEGÚN INVENTARIO FÍSICO]]</f>
        <v>0</v>
      </c>
      <c r="T23" s="47"/>
      <c r="U23" s="26">
        <f>IF(Tabla2[[#This Row],[ETAPA SEGÚN RES 022/2015]]=$XFB$17,Q23-T23,0)</f>
        <v>0</v>
      </c>
      <c r="V23" s="29">
        <f>IF(Tabla2[[#This Row],[ETAPA SEGÚN RES 022/2015]]=$XFB$17,IF(Q23&gt;T23,U23*J23,0),0)</f>
        <v>0</v>
      </c>
      <c r="W23" s="31"/>
    </row>
    <row r="24" spans="2:25 16381:16383" x14ac:dyDescent="0.2">
      <c r="B24" s="17">
        <v>10</v>
      </c>
      <c r="C24" s="11"/>
      <c r="D24" s="11"/>
      <c r="E24" s="12"/>
      <c r="F24" s="13"/>
      <c r="G24" s="14"/>
      <c r="H24" s="15"/>
      <c r="I24" s="16"/>
      <c r="J24" s="52">
        <f>+SUM(Tabla2[[#This Row],[FACULTAD /INSTITUTO/ SEDE]:[DISTRIBUIDORES EXTERNOS]])</f>
        <v>0</v>
      </c>
      <c r="K24" s="51"/>
      <c r="L24" s="57"/>
      <c r="M24" s="14"/>
      <c r="N24" s="35"/>
      <c r="O24" s="34"/>
      <c r="P24" s="25"/>
      <c r="Q24" s="26">
        <f>IF(ISERROR(Tabla2[[#This Row],[COSTO TOTAL]]/Tabla2[[#This Row],[TIRAJE]]),0,Tabla2[[#This Row],[COSTO TOTAL]]/Tabla2[[#This Row],[TIRAJE]])</f>
        <v>0</v>
      </c>
      <c r="R24" s="28"/>
      <c r="S24" s="29">
        <f>Tabla2[[#This Row],[COSTO UNITARIO]]*Tabla2[[#This Row],[TOTAL. EJEMPLARES SEGÚN INVENTARIO FÍSICO]]</f>
        <v>0</v>
      </c>
      <c r="T24" s="47"/>
      <c r="U24" s="26">
        <f>IF(Tabla2[[#This Row],[ETAPA SEGÚN RES 022/2015]]=$XFB$17,Q24-T24,0)</f>
        <v>0</v>
      </c>
      <c r="V24" s="29">
        <f>IF(Tabla2[[#This Row],[ETAPA SEGÚN RES 022/2015]]=$XFB$17,IF(Q24&gt;T24,U24*J24,0),0)</f>
        <v>0</v>
      </c>
      <c r="W24" s="31"/>
    </row>
    <row r="25" spans="2:25 16381:16383" x14ac:dyDescent="0.2">
      <c r="B25" s="17">
        <v>11</v>
      </c>
      <c r="C25" s="11"/>
      <c r="D25" s="11"/>
      <c r="E25" s="12"/>
      <c r="F25" s="13"/>
      <c r="G25" s="14"/>
      <c r="H25" s="15"/>
      <c r="I25" s="16"/>
      <c r="J25" s="52">
        <f>+SUM(Tabla2[[#This Row],[FACULTAD /INSTITUTO/ SEDE]:[DISTRIBUIDORES EXTERNOS]])</f>
        <v>0</v>
      </c>
      <c r="K25" s="51"/>
      <c r="L25" s="57"/>
      <c r="M25" s="14"/>
      <c r="N25" s="35"/>
      <c r="O25" s="34"/>
      <c r="P25" s="25"/>
      <c r="Q25" s="26">
        <f>IF(ISERROR(Tabla2[[#This Row],[COSTO TOTAL]]/Tabla2[[#This Row],[TIRAJE]]),0,Tabla2[[#This Row],[COSTO TOTAL]]/Tabla2[[#This Row],[TIRAJE]])</f>
        <v>0</v>
      </c>
      <c r="R25" s="28"/>
      <c r="S25" s="29">
        <f>Tabla2[[#This Row],[COSTO UNITARIO]]*Tabla2[[#This Row],[TOTAL. EJEMPLARES SEGÚN INVENTARIO FÍSICO]]</f>
        <v>0</v>
      </c>
      <c r="T25" s="47"/>
      <c r="U25" s="26">
        <f>IF(Tabla2[[#This Row],[ETAPA SEGÚN RES 022/2015]]=$XFB$17,Q25-T25,0)</f>
        <v>0</v>
      </c>
      <c r="V25" s="29">
        <f>IF(Tabla2[[#This Row],[ETAPA SEGÚN RES 022/2015]]=$XFB$17,IF(Q25&gt;T25,U25*J25,0),0)</f>
        <v>0</v>
      </c>
      <c r="W25" s="31"/>
    </row>
    <row r="26" spans="2:25 16381:16383" x14ac:dyDescent="0.2">
      <c r="B26" s="17">
        <v>12</v>
      </c>
      <c r="C26" s="11"/>
      <c r="D26" s="11"/>
      <c r="E26" s="12"/>
      <c r="F26" s="13"/>
      <c r="G26" s="14"/>
      <c r="H26" s="15"/>
      <c r="I26" s="16"/>
      <c r="J26" s="52">
        <f>+SUM(Tabla2[[#This Row],[FACULTAD /INSTITUTO/ SEDE]:[DISTRIBUIDORES EXTERNOS]])</f>
        <v>0</v>
      </c>
      <c r="K26" s="51"/>
      <c r="L26" s="57"/>
      <c r="M26" s="14"/>
      <c r="N26" s="35"/>
      <c r="O26" s="34"/>
      <c r="P26" s="25"/>
      <c r="Q26" s="26">
        <f>IF(ISERROR(Tabla2[[#This Row],[COSTO TOTAL]]/Tabla2[[#This Row],[TIRAJE]]),0,Tabla2[[#This Row],[COSTO TOTAL]]/Tabla2[[#This Row],[TIRAJE]])</f>
        <v>0</v>
      </c>
      <c r="R26" s="28"/>
      <c r="S26" s="29">
        <f>Tabla2[[#This Row],[COSTO UNITARIO]]*Tabla2[[#This Row],[TOTAL. EJEMPLARES SEGÚN INVENTARIO FÍSICO]]</f>
        <v>0</v>
      </c>
      <c r="T26" s="47"/>
      <c r="U26" s="26">
        <f>IF(Tabla2[[#This Row],[ETAPA SEGÚN RES 022/2015]]=$XFB$17,Q26-T26,0)</f>
        <v>0</v>
      </c>
      <c r="V26" s="29">
        <f>IF(Tabla2[[#This Row],[ETAPA SEGÚN RES 022/2015]]=$XFB$17,IF(Q26&gt;T26,U26*J26,0),0)</f>
        <v>0</v>
      </c>
      <c r="W26" s="31"/>
    </row>
    <row r="27" spans="2:25 16381:16383" x14ac:dyDescent="0.2">
      <c r="B27" s="17">
        <v>13</v>
      </c>
      <c r="C27" s="11"/>
      <c r="D27" s="11"/>
      <c r="E27" s="12"/>
      <c r="F27" s="13"/>
      <c r="G27" s="14"/>
      <c r="H27" s="15"/>
      <c r="I27" s="16"/>
      <c r="J27" s="52">
        <f>+SUM(Tabla2[[#This Row],[FACULTAD /INSTITUTO/ SEDE]:[DISTRIBUIDORES EXTERNOS]])</f>
        <v>0</v>
      </c>
      <c r="K27" s="51"/>
      <c r="L27" s="57"/>
      <c r="M27" s="14"/>
      <c r="N27" s="35"/>
      <c r="O27" s="34"/>
      <c r="P27" s="25"/>
      <c r="Q27" s="26">
        <f>IF(ISERROR(Tabla2[[#This Row],[COSTO TOTAL]]/Tabla2[[#This Row],[TIRAJE]]),0,Tabla2[[#This Row],[COSTO TOTAL]]/Tabla2[[#This Row],[TIRAJE]])</f>
        <v>0</v>
      </c>
      <c r="R27" s="28"/>
      <c r="S27" s="29">
        <f>Tabla2[[#This Row],[COSTO UNITARIO]]*Tabla2[[#This Row],[TOTAL. EJEMPLARES SEGÚN INVENTARIO FÍSICO]]</f>
        <v>0</v>
      </c>
      <c r="T27" s="47"/>
      <c r="U27" s="26">
        <f>IF(Tabla2[[#This Row],[ETAPA SEGÚN RES 022/2015]]=$XFB$17,Q27-T27,0)</f>
        <v>0</v>
      </c>
      <c r="V27" s="29">
        <f>IF(Tabla2[[#This Row],[ETAPA SEGÚN RES 022/2015]]=$XFB$17,IF(Q27&gt;T27,U27*J27,0),0)</f>
        <v>0</v>
      </c>
      <c r="W27" s="31"/>
    </row>
    <row r="28" spans="2:25 16381:16383" x14ac:dyDescent="0.2">
      <c r="B28" s="17">
        <v>14</v>
      </c>
      <c r="C28" s="11"/>
      <c r="D28" s="11"/>
      <c r="E28" s="12"/>
      <c r="F28" s="13"/>
      <c r="G28" s="14"/>
      <c r="H28" s="15"/>
      <c r="I28" s="16"/>
      <c r="J28" s="52">
        <f>+SUM(Tabla2[[#This Row],[FACULTAD /INSTITUTO/ SEDE]:[DISTRIBUIDORES EXTERNOS]])</f>
        <v>0</v>
      </c>
      <c r="K28" s="51"/>
      <c r="L28" s="57"/>
      <c r="M28" s="14"/>
      <c r="N28" s="35"/>
      <c r="O28" s="34"/>
      <c r="P28" s="25"/>
      <c r="Q28" s="26">
        <f>IF(ISERROR(Tabla2[[#This Row],[COSTO TOTAL]]/Tabla2[[#This Row],[TIRAJE]]),0,Tabla2[[#This Row],[COSTO TOTAL]]/Tabla2[[#This Row],[TIRAJE]])</f>
        <v>0</v>
      </c>
      <c r="R28" s="28"/>
      <c r="S28" s="29">
        <f>Tabla2[[#This Row],[COSTO UNITARIO]]*Tabla2[[#This Row],[TOTAL. EJEMPLARES SEGÚN INVENTARIO FÍSICO]]</f>
        <v>0</v>
      </c>
      <c r="T28" s="47"/>
      <c r="U28" s="26">
        <f>IF(Tabla2[[#This Row],[ETAPA SEGÚN RES 022/2015]]=$XFB$17,Q28-T28,0)</f>
        <v>0</v>
      </c>
      <c r="V28" s="29">
        <f>IF(Tabla2[[#This Row],[ETAPA SEGÚN RES 022/2015]]=$XFB$17,IF(Q28&gt;T28,U28*J28,0),0)</f>
        <v>0</v>
      </c>
      <c r="W28" s="31"/>
    </row>
    <row r="29" spans="2:25 16381:16383" x14ac:dyDescent="0.2">
      <c r="B29" s="17">
        <v>15</v>
      </c>
      <c r="C29" s="11"/>
      <c r="D29" s="11"/>
      <c r="E29" s="12"/>
      <c r="F29" s="13"/>
      <c r="G29" s="14"/>
      <c r="H29" s="15"/>
      <c r="I29" s="16"/>
      <c r="J29" s="52">
        <f>+SUM(Tabla2[[#This Row],[FACULTAD /INSTITUTO/ SEDE]:[DISTRIBUIDORES EXTERNOS]])</f>
        <v>0</v>
      </c>
      <c r="K29" s="51"/>
      <c r="L29" s="57"/>
      <c r="M29" s="14"/>
      <c r="N29" s="35"/>
      <c r="O29" s="34"/>
      <c r="P29" s="25"/>
      <c r="Q29" s="26">
        <f>IF(ISERROR(Tabla2[[#This Row],[COSTO TOTAL]]/Tabla2[[#This Row],[TIRAJE]]),0,Tabla2[[#This Row],[COSTO TOTAL]]/Tabla2[[#This Row],[TIRAJE]])</f>
        <v>0</v>
      </c>
      <c r="R29" s="28"/>
      <c r="S29" s="29">
        <f>Tabla2[[#This Row],[COSTO UNITARIO]]*Tabla2[[#This Row],[TOTAL. EJEMPLARES SEGÚN INVENTARIO FÍSICO]]</f>
        <v>0</v>
      </c>
      <c r="T29" s="47"/>
      <c r="U29" s="26">
        <f>IF(Tabla2[[#This Row],[ETAPA SEGÚN RES 022/2015]]=$XFB$17,Q29-T29,0)</f>
        <v>0</v>
      </c>
      <c r="V29" s="29">
        <f>IF(Tabla2[[#This Row],[ETAPA SEGÚN RES 022/2015]]=$XFB$17,IF(Q29&gt;T29,U29*J29,0),0)</f>
        <v>0</v>
      </c>
      <c r="W29" s="31"/>
    </row>
    <row r="30" spans="2:25 16381:16383" x14ac:dyDescent="0.2">
      <c r="B30" s="17">
        <v>16</v>
      </c>
      <c r="C30" s="11"/>
      <c r="D30" s="11"/>
      <c r="E30" s="12"/>
      <c r="F30" s="13"/>
      <c r="G30" s="14"/>
      <c r="H30" s="15"/>
      <c r="I30" s="16"/>
      <c r="J30" s="52">
        <f>+SUM(Tabla2[[#This Row],[FACULTAD /INSTITUTO/ SEDE]:[DISTRIBUIDORES EXTERNOS]])</f>
        <v>0</v>
      </c>
      <c r="K30" s="51"/>
      <c r="L30" s="57"/>
      <c r="M30" s="14"/>
      <c r="N30" s="35"/>
      <c r="O30" s="34"/>
      <c r="P30" s="25"/>
      <c r="Q30" s="26">
        <f>IF(ISERROR(Tabla2[[#This Row],[COSTO TOTAL]]/Tabla2[[#This Row],[TIRAJE]]),0,Tabla2[[#This Row],[COSTO TOTAL]]/Tabla2[[#This Row],[TIRAJE]])</f>
        <v>0</v>
      </c>
      <c r="R30" s="28"/>
      <c r="S30" s="29">
        <f>Tabla2[[#This Row],[COSTO UNITARIO]]*Tabla2[[#This Row],[TOTAL. EJEMPLARES SEGÚN INVENTARIO FÍSICO]]</f>
        <v>0</v>
      </c>
      <c r="T30" s="47"/>
      <c r="U30" s="26">
        <f>IF(Tabla2[[#This Row],[ETAPA SEGÚN RES 022/2015]]=$XFB$17,Q30-T30,0)</f>
        <v>0</v>
      </c>
      <c r="V30" s="29">
        <f>IF(Tabla2[[#This Row],[ETAPA SEGÚN RES 022/2015]]=$XFB$17,IF(Q30&gt;T30,U30*J30,0),0)</f>
        <v>0</v>
      </c>
      <c r="W30" s="31"/>
    </row>
    <row r="31" spans="2:25 16381:16383" x14ac:dyDescent="0.2">
      <c r="B31" s="17">
        <v>17</v>
      </c>
      <c r="C31" s="11"/>
      <c r="D31" s="11"/>
      <c r="E31" s="12"/>
      <c r="F31" s="13"/>
      <c r="G31" s="14"/>
      <c r="H31" s="15"/>
      <c r="I31" s="16"/>
      <c r="J31" s="52">
        <f>+SUM(Tabla2[[#This Row],[FACULTAD /INSTITUTO/ SEDE]:[DISTRIBUIDORES EXTERNOS]])</f>
        <v>0</v>
      </c>
      <c r="K31" s="51"/>
      <c r="L31" s="57"/>
      <c r="M31" s="14"/>
      <c r="N31" s="35"/>
      <c r="O31" s="34"/>
      <c r="P31" s="25"/>
      <c r="Q31" s="26">
        <f>IF(ISERROR(Tabla2[[#This Row],[COSTO TOTAL]]/Tabla2[[#This Row],[TIRAJE]]),0,Tabla2[[#This Row],[COSTO TOTAL]]/Tabla2[[#This Row],[TIRAJE]])</f>
        <v>0</v>
      </c>
      <c r="R31" s="28"/>
      <c r="S31" s="29">
        <f>Tabla2[[#This Row],[COSTO UNITARIO]]*Tabla2[[#This Row],[TOTAL. EJEMPLARES SEGÚN INVENTARIO FÍSICO]]</f>
        <v>0</v>
      </c>
      <c r="T31" s="47"/>
      <c r="U31" s="26">
        <f>IF(Tabla2[[#This Row],[ETAPA SEGÚN RES 022/2015]]=$XFB$17,Q31-T31,0)</f>
        <v>0</v>
      </c>
      <c r="V31" s="29">
        <f>IF(Tabla2[[#This Row],[ETAPA SEGÚN RES 022/2015]]=$XFB$17,IF(Q31&gt;T31,U31*J31,0),0)</f>
        <v>0</v>
      </c>
      <c r="W31" s="31"/>
    </row>
    <row r="32" spans="2:25 16381:16383" x14ac:dyDescent="0.2">
      <c r="B32" s="17">
        <v>18</v>
      </c>
      <c r="C32" s="11"/>
      <c r="D32" s="11"/>
      <c r="E32" s="12"/>
      <c r="F32" s="13"/>
      <c r="G32" s="14"/>
      <c r="H32" s="15"/>
      <c r="I32" s="16"/>
      <c r="J32" s="52">
        <f>+SUM(Tabla2[[#This Row],[FACULTAD /INSTITUTO/ SEDE]:[DISTRIBUIDORES EXTERNOS]])</f>
        <v>0</v>
      </c>
      <c r="K32" s="51"/>
      <c r="L32" s="57"/>
      <c r="M32" s="14"/>
      <c r="N32" s="35"/>
      <c r="O32" s="34"/>
      <c r="P32" s="25"/>
      <c r="Q32" s="26">
        <f>IF(ISERROR(Tabla2[[#This Row],[COSTO TOTAL]]/Tabla2[[#This Row],[TIRAJE]]),0,Tabla2[[#This Row],[COSTO TOTAL]]/Tabla2[[#This Row],[TIRAJE]])</f>
        <v>0</v>
      </c>
      <c r="R32" s="28"/>
      <c r="S32" s="29">
        <f>Tabla2[[#This Row],[COSTO UNITARIO]]*Tabla2[[#This Row],[TOTAL. EJEMPLARES SEGÚN INVENTARIO FÍSICO]]</f>
        <v>0</v>
      </c>
      <c r="T32" s="47"/>
      <c r="U32" s="26">
        <f>IF(Tabla2[[#This Row],[ETAPA SEGÚN RES 022/2015]]=$XFB$17,Q32-T32,0)</f>
        <v>0</v>
      </c>
      <c r="V32" s="29">
        <f>IF(Tabla2[[#This Row],[ETAPA SEGÚN RES 022/2015]]=$XFB$17,IF(Q32&gt;T32,U32*J32,0),0)</f>
        <v>0</v>
      </c>
      <c r="W32" s="31"/>
    </row>
    <row r="33" spans="2:23" x14ac:dyDescent="0.2">
      <c r="B33" s="17">
        <v>19</v>
      </c>
      <c r="C33" s="11"/>
      <c r="D33" s="11"/>
      <c r="E33" s="12"/>
      <c r="F33" s="13"/>
      <c r="G33" s="14"/>
      <c r="H33" s="15"/>
      <c r="I33" s="16"/>
      <c r="J33" s="52">
        <f>+SUM(Tabla2[[#This Row],[FACULTAD /INSTITUTO/ SEDE]:[DISTRIBUIDORES EXTERNOS]])</f>
        <v>0</v>
      </c>
      <c r="K33" s="51"/>
      <c r="L33" s="57"/>
      <c r="M33" s="14"/>
      <c r="N33" s="35"/>
      <c r="O33" s="34"/>
      <c r="P33" s="25"/>
      <c r="Q33" s="26">
        <f>IF(ISERROR(Tabla2[[#This Row],[COSTO TOTAL]]/Tabla2[[#This Row],[TIRAJE]]),0,Tabla2[[#This Row],[COSTO TOTAL]]/Tabla2[[#This Row],[TIRAJE]])</f>
        <v>0</v>
      </c>
      <c r="R33" s="28"/>
      <c r="S33" s="29">
        <f>Tabla2[[#This Row],[COSTO UNITARIO]]*Tabla2[[#This Row],[TOTAL. EJEMPLARES SEGÚN INVENTARIO FÍSICO]]</f>
        <v>0</v>
      </c>
      <c r="T33" s="47"/>
      <c r="U33" s="26">
        <f>IF(Tabla2[[#This Row],[ETAPA SEGÚN RES 022/2015]]=$XFB$17,Q33-T33,0)</f>
        <v>0</v>
      </c>
      <c r="V33" s="29">
        <f>IF(Tabla2[[#This Row],[ETAPA SEGÚN RES 022/2015]]=$XFB$17,IF(Q33&gt;T33,U33*J33,0),0)</f>
        <v>0</v>
      </c>
      <c r="W33" s="31"/>
    </row>
    <row r="34" spans="2:23" x14ac:dyDescent="0.2">
      <c r="B34" s="17">
        <v>20</v>
      </c>
      <c r="C34" s="11"/>
      <c r="D34" s="11"/>
      <c r="E34" s="12"/>
      <c r="F34" s="13"/>
      <c r="G34" s="14"/>
      <c r="H34" s="15"/>
      <c r="I34" s="16"/>
      <c r="J34" s="52">
        <f>+SUM(Tabla2[[#This Row],[FACULTAD /INSTITUTO/ SEDE]:[DISTRIBUIDORES EXTERNOS]])</f>
        <v>0</v>
      </c>
      <c r="K34" s="51"/>
      <c r="L34" s="57"/>
      <c r="M34" s="14"/>
      <c r="N34" s="35"/>
      <c r="O34" s="34"/>
      <c r="P34" s="25"/>
      <c r="Q34" s="26">
        <f>IF(ISERROR(Tabla2[[#This Row],[COSTO TOTAL]]/Tabla2[[#This Row],[TIRAJE]]),0,Tabla2[[#This Row],[COSTO TOTAL]]/Tabla2[[#This Row],[TIRAJE]])</f>
        <v>0</v>
      </c>
      <c r="R34" s="28"/>
      <c r="S34" s="29">
        <f>Tabla2[[#This Row],[COSTO UNITARIO]]*Tabla2[[#This Row],[TOTAL. EJEMPLARES SEGÚN INVENTARIO FÍSICO]]</f>
        <v>0</v>
      </c>
      <c r="T34" s="47"/>
      <c r="U34" s="26">
        <f>IF(Tabla2[[#This Row],[ETAPA SEGÚN RES 022/2015]]=$XFB$17,Q34-T34,0)</f>
        <v>0</v>
      </c>
      <c r="V34" s="29">
        <f>IF(Tabla2[[#This Row],[ETAPA SEGÚN RES 022/2015]]=$XFB$17,IF(Q34&gt;T34,U34*J34,0),0)</f>
        <v>0</v>
      </c>
      <c r="W34" s="31"/>
    </row>
    <row r="35" spans="2:23" ht="10.15" x14ac:dyDescent="0.2">
      <c r="B35" s="17">
        <v>21</v>
      </c>
      <c r="C35" s="11"/>
      <c r="D35" s="11"/>
      <c r="E35" s="12"/>
      <c r="F35" s="13"/>
      <c r="G35" s="14"/>
      <c r="H35" s="15"/>
      <c r="I35" s="16"/>
      <c r="J35" s="52">
        <f>+SUM(Tabla2[[#This Row],[FACULTAD /INSTITUTO/ SEDE]:[DISTRIBUIDORES EXTERNOS]])</f>
        <v>0</v>
      </c>
      <c r="K35" s="51"/>
      <c r="L35" s="57"/>
      <c r="M35" s="14"/>
      <c r="N35" s="35"/>
      <c r="O35" s="34"/>
      <c r="P35" s="25"/>
      <c r="Q35" s="26">
        <f>IF(ISERROR(Tabla2[[#This Row],[COSTO TOTAL]]/Tabla2[[#This Row],[TIRAJE]]),0,Tabla2[[#This Row],[COSTO TOTAL]]/Tabla2[[#This Row],[TIRAJE]])</f>
        <v>0</v>
      </c>
      <c r="R35" s="28"/>
      <c r="S35" s="29">
        <f>Tabla2[[#This Row],[COSTO UNITARIO]]*Tabla2[[#This Row],[TOTAL. EJEMPLARES SEGÚN INVENTARIO FÍSICO]]</f>
        <v>0</v>
      </c>
      <c r="T35" s="47"/>
      <c r="U35" s="26">
        <f>IF(Tabla2[[#This Row],[ETAPA SEGÚN RES 022/2015]]=$XFB$17,Q35-T35,0)</f>
        <v>0</v>
      </c>
      <c r="V35" s="29">
        <f>IF(Tabla2[[#This Row],[ETAPA SEGÚN RES 022/2015]]=$XFB$17,IF(Q35&gt;T35,U35*J35,0),0)</f>
        <v>0</v>
      </c>
      <c r="W35" s="31"/>
    </row>
    <row r="36" spans="2:23" ht="10.15" x14ac:dyDescent="0.2">
      <c r="B36" s="17">
        <v>22</v>
      </c>
      <c r="C36" s="11"/>
      <c r="D36" s="11"/>
      <c r="E36" s="12"/>
      <c r="F36" s="13"/>
      <c r="G36" s="14"/>
      <c r="H36" s="15"/>
      <c r="I36" s="16"/>
      <c r="J36" s="52">
        <f>+SUM(Tabla2[[#This Row],[FACULTAD /INSTITUTO/ SEDE]:[DISTRIBUIDORES EXTERNOS]])</f>
        <v>0</v>
      </c>
      <c r="K36" s="51"/>
      <c r="L36" s="57"/>
      <c r="M36" s="14"/>
      <c r="N36" s="35"/>
      <c r="O36" s="34"/>
      <c r="P36" s="25"/>
      <c r="Q36" s="26">
        <f>IF(ISERROR(Tabla2[[#This Row],[COSTO TOTAL]]/Tabla2[[#This Row],[TIRAJE]]),0,Tabla2[[#This Row],[COSTO TOTAL]]/Tabla2[[#This Row],[TIRAJE]])</f>
        <v>0</v>
      </c>
      <c r="R36" s="28"/>
      <c r="S36" s="29">
        <f>Tabla2[[#This Row],[COSTO UNITARIO]]*Tabla2[[#This Row],[TOTAL. EJEMPLARES SEGÚN INVENTARIO FÍSICO]]</f>
        <v>0</v>
      </c>
      <c r="T36" s="47"/>
      <c r="U36" s="26">
        <f>IF(Tabla2[[#This Row],[ETAPA SEGÚN RES 022/2015]]=$XFB$17,Q36-T36,0)</f>
        <v>0</v>
      </c>
      <c r="V36" s="29">
        <f>IF(Tabla2[[#This Row],[ETAPA SEGÚN RES 022/2015]]=$XFB$17,IF(Q36&gt;T36,U36*J36,0),0)</f>
        <v>0</v>
      </c>
      <c r="W36" s="31"/>
    </row>
    <row r="37" spans="2:23" ht="10.15" x14ac:dyDescent="0.2">
      <c r="B37" s="17">
        <v>23</v>
      </c>
      <c r="C37" s="11"/>
      <c r="D37" s="11"/>
      <c r="E37" s="12"/>
      <c r="F37" s="13"/>
      <c r="G37" s="14"/>
      <c r="H37" s="15"/>
      <c r="I37" s="16"/>
      <c r="J37" s="52">
        <f>+SUM(Tabla2[[#This Row],[FACULTAD /INSTITUTO/ SEDE]:[DISTRIBUIDORES EXTERNOS]])</f>
        <v>0</v>
      </c>
      <c r="K37" s="51"/>
      <c r="L37" s="57"/>
      <c r="M37" s="14"/>
      <c r="N37" s="35"/>
      <c r="O37" s="34"/>
      <c r="P37" s="25"/>
      <c r="Q37" s="26">
        <f>IF(ISERROR(Tabla2[[#This Row],[COSTO TOTAL]]/Tabla2[[#This Row],[TIRAJE]]),0,Tabla2[[#This Row],[COSTO TOTAL]]/Tabla2[[#This Row],[TIRAJE]])</f>
        <v>0</v>
      </c>
      <c r="R37" s="28"/>
      <c r="S37" s="29">
        <f>Tabla2[[#This Row],[COSTO UNITARIO]]*Tabla2[[#This Row],[TOTAL. EJEMPLARES SEGÚN INVENTARIO FÍSICO]]</f>
        <v>0</v>
      </c>
      <c r="T37" s="47"/>
      <c r="U37" s="26">
        <f>IF(Tabla2[[#This Row],[ETAPA SEGÚN RES 022/2015]]=$XFB$17,Q37-T37,0)</f>
        <v>0</v>
      </c>
      <c r="V37" s="29">
        <f>IF(Tabla2[[#This Row],[ETAPA SEGÚN RES 022/2015]]=$XFB$17,IF(Q37&gt;T37,U37*J37,0),0)</f>
        <v>0</v>
      </c>
      <c r="W37" s="31"/>
    </row>
    <row r="38" spans="2:23" ht="10.15" x14ac:dyDescent="0.2">
      <c r="B38" s="17">
        <v>24</v>
      </c>
      <c r="C38" s="11"/>
      <c r="D38" s="11"/>
      <c r="E38" s="12"/>
      <c r="F38" s="13"/>
      <c r="G38" s="14"/>
      <c r="H38" s="15"/>
      <c r="I38" s="16"/>
      <c r="J38" s="52">
        <f>+SUM(Tabla2[[#This Row],[FACULTAD /INSTITUTO/ SEDE]:[DISTRIBUIDORES EXTERNOS]])</f>
        <v>0</v>
      </c>
      <c r="K38" s="51"/>
      <c r="L38" s="57"/>
      <c r="M38" s="14"/>
      <c r="N38" s="35"/>
      <c r="O38" s="34"/>
      <c r="P38" s="25"/>
      <c r="Q38" s="26">
        <f>IF(ISERROR(Tabla2[[#This Row],[COSTO TOTAL]]/Tabla2[[#This Row],[TIRAJE]]),0,Tabla2[[#This Row],[COSTO TOTAL]]/Tabla2[[#This Row],[TIRAJE]])</f>
        <v>0</v>
      </c>
      <c r="R38" s="28"/>
      <c r="S38" s="29">
        <f>Tabla2[[#This Row],[COSTO UNITARIO]]*Tabla2[[#This Row],[TOTAL. EJEMPLARES SEGÚN INVENTARIO FÍSICO]]</f>
        <v>0</v>
      </c>
      <c r="T38" s="47"/>
      <c r="U38" s="26">
        <f>IF(Tabla2[[#This Row],[ETAPA SEGÚN RES 022/2015]]=$XFB$17,Q38-T38,0)</f>
        <v>0</v>
      </c>
      <c r="V38" s="29">
        <f>IF(Tabla2[[#This Row],[ETAPA SEGÚN RES 022/2015]]=$XFB$17,IF(Q38&gt;T38,U38*J38,0),0)</f>
        <v>0</v>
      </c>
      <c r="W38" s="31"/>
    </row>
    <row r="39" spans="2:23" ht="10.15" x14ac:dyDescent="0.2">
      <c r="B39" s="17">
        <v>25</v>
      </c>
      <c r="C39" s="11"/>
      <c r="D39" s="11"/>
      <c r="E39" s="12"/>
      <c r="F39" s="13"/>
      <c r="G39" s="14"/>
      <c r="H39" s="15"/>
      <c r="I39" s="16"/>
      <c r="J39" s="52">
        <f>+SUM(Tabla2[[#This Row],[FACULTAD /INSTITUTO/ SEDE]:[DISTRIBUIDORES EXTERNOS]])</f>
        <v>0</v>
      </c>
      <c r="K39" s="51"/>
      <c r="L39" s="57"/>
      <c r="M39" s="14"/>
      <c r="N39" s="35"/>
      <c r="O39" s="34"/>
      <c r="P39" s="25"/>
      <c r="Q39" s="26">
        <f>IF(ISERROR(Tabla2[[#This Row],[COSTO TOTAL]]/Tabla2[[#This Row],[TIRAJE]]),0,Tabla2[[#This Row],[COSTO TOTAL]]/Tabla2[[#This Row],[TIRAJE]])</f>
        <v>0</v>
      </c>
      <c r="R39" s="28"/>
      <c r="S39" s="29">
        <f>Tabla2[[#This Row],[COSTO UNITARIO]]*Tabla2[[#This Row],[TOTAL. EJEMPLARES SEGÚN INVENTARIO FÍSICO]]</f>
        <v>0</v>
      </c>
      <c r="T39" s="47"/>
      <c r="U39" s="26">
        <f>IF(Tabla2[[#This Row],[ETAPA SEGÚN RES 022/2015]]=$XFB$17,Q39-T39,0)</f>
        <v>0</v>
      </c>
      <c r="V39" s="29">
        <f>IF(Tabla2[[#This Row],[ETAPA SEGÚN RES 022/2015]]=$XFB$17,IF(Q39&gt;T39,U39*J39,0),0)</f>
        <v>0</v>
      </c>
      <c r="W39" s="31"/>
    </row>
    <row r="40" spans="2:23" ht="10.15" x14ac:dyDescent="0.2">
      <c r="B40" s="17">
        <v>26</v>
      </c>
      <c r="C40" s="11"/>
      <c r="D40" s="11"/>
      <c r="E40" s="12"/>
      <c r="F40" s="13"/>
      <c r="G40" s="14"/>
      <c r="H40" s="15"/>
      <c r="I40" s="16"/>
      <c r="J40" s="52">
        <f>+SUM(Tabla2[[#This Row],[FACULTAD /INSTITUTO/ SEDE]:[DISTRIBUIDORES EXTERNOS]])</f>
        <v>0</v>
      </c>
      <c r="K40" s="51"/>
      <c r="L40" s="57"/>
      <c r="M40" s="14"/>
      <c r="N40" s="35"/>
      <c r="O40" s="34"/>
      <c r="P40" s="25"/>
      <c r="Q40" s="26">
        <f>IF(ISERROR(Tabla2[[#This Row],[COSTO TOTAL]]/Tabla2[[#This Row],[TIRAJE]]),0,Tabla2[[#This Row],[COSTO TOTAL]]/Tabla2[[#This Row],[TIRAJE]])</f>
        <v>0</v>
      </c>
      <c r="R40" s="28"/>
      <c r="S40" s="29">
        <f>Tabla2[[#This Row],[COSTO UNITARIO]]*Tabla2[[#This Row],[TOTAL. EJEMPLARES SEGÚN INVENTARIO FÍSICO]]</f>
        <v>0</v>
      </c>
      <c r="T40" s="47"/>
      <c r="U40" s="26">
        <f>IF(Tabla2[[#This Row],[ETAPA SEGÚN RES 022/2015]]=$XFB$17,Q40-T40,0)</f>
        <v>0</v>
      </c>
      <c r="V40" s="29">
        <f>IF(Tabla2[[#This Row],[ETAPA SEGÚN RES 022/2015]]=$XFB$17,IF(Q40&gt;T40,U40*J40,0),0)</f>
        <v>0</v>
      </c>
      <c r="W40" s="31"/>
    </row>
    <row r="41" spans="2:23" ht="10.15" x14ac:dyDescent="0.2">
      <c r="B41" s="17">
        <v>27</v>
      </c>
      <c r="C41" s="11"/>
      <c r="D41" s="11"/>
      <c r="E41" s="12"/>
      <c r="F41" s="13"/>
      <c r="G41" s="14"/>
      <c r="H41" s="15"/>
      <c r="I41" s="16"/>
      <c r="J41" s="52">
        <f>+SUM(Tabla2[[#This Row],[FACULTAD /INSTITUTO/ SEDE]:[DISTRIBUIDORES EXTERNOS]])</f>
        <v>0</v>
      </c>
      <c r="K41" s="51"/>
      <c r="L41" s="57"/>
      <c r="M41" s="14"/>
      <c r="N41" s="35"/>
      <c r="O41" s="34"/>
      <c r="P41" s="25"/>
      <c r="Q41" s="26">
        <f>IF(ISERROR(Tabla2[[#This Row],[COSTO TOTAL]]/Tabla2[[#This Row],[TIRAJE]]),0,Tabla2[[#This Row],[COSTO TOTAL]]/Tabla2[[#This Row],[TIRAJE]])</f>
        <v>0</v>
      </c>
      <c r="R41" s="28"/>
      <c r="S41" s="29">
        <f>Tabla2[[#This Row],[COSTO UNITARIO]]*Tabla2[[#This Row],[TOTAL. EJEMPLARES SEGÚN INVENTARIO FÍSICO]]</f>
        <v>0</v>
      </c>
      <c r="T41" s="47"/>
      <c r="U41" s="26">
        <f>IF(Tabla2[[#This Row],[ETAPA SEGÚN RES 022/2015]]=$XFB$17,Q41-T41,0)</f>
        <v>0</v>
      </c>
      <c r="V41" s="29">
        <f>IF(Tabla2[[#This Row],[ETAPA SEGÚN RES 022/2015]]=$XFB$17,IF(Q41&gt;T41,U41*J41,0),0)</f>
        <v>0</v>
      </c>
      <c r="W41" s="31"/>
    </row>
    <row r="42" spans="2:23" ht="10.15" x14ac:dyDescent="0.2">
      <c r="B42" s="17">
        <v>28</v>
      </c>
      <c r="C42" s="11"/>
      <c r="D42" s="11"/>
      <c r="E42" s="12"/>
      <c r="F42" s="13"/>
      <c r="G42" s="14"/>
      <c r="H42" s="15"/>
      <c r="I42" s="16"/>
      <c r="J42" s="52">
        <f>+SUM(Tabla2[[#This Row],[FACULTAD /INSTITUTO/ SEDE]:[DISTRIBUIDORES EXTERNOS]])</f>
        <v>0</v>
      </c>
      <c r="K42" s="51"/>
      <c r="L42" s="57"/>
      <c r="M42" s="14"/>
      <c r="N42" s="35"/>
      <c r="O42" s="34"/>
      <c r="P42" s="25"/>
      <c r="Q42" s="26">
        <f>IF(ISERROR(Tabla2[[#This Row],[COSTO TOTAL]]/Tabla2[[#This Row],[TIRAJE]]),0,Tabla2[[#This Row],[COSTO TOTAL]]/Tabla2[[#This Row],[TIRAJE]])</f>
        <v>0</v>
      </c>
      <c r="R42" s="28"/>
      <c r="S42" s="29">
        <f>Tabla2[[#This Row],[COSTO UNITARIO]]*Tabla2[[#This Row],[TOTAL. EJEMPLARES SEGÚN INVENTARIO FÍSICO]]</f>
        <v>0</v>
      </c>
      <c r="T42" s="47"/>
      <c r="U42" s="26">
        <f>IF(Tabla2[[#This Row],[ETAPA SEGÚN RES 022/2015]]=$XFB$17,Q42-T42,0)</f>
        <v>0</v>
      </c>
      <c r="V42" s="29">
        <f>IF(Tabla2[[#This Row],[ETAPA SEGÚN RES 022/2015]]=$XFB$17,IF(Q42&gt;T42,U42*J42,0),0)</f>
        <v>0</v>
      </c>
      <c r="W42" s="31"/>
    </row>
    <row r="43" spans="2:23" ht="10.15" x14ac:dyDescent="0.2">
      <c r="B43" s="17">
        <v>29</v>
      </c>
      <c r="C43" s="11"/>
      <c r="D43" s="11"/>
      <c r="E43" s="12"/>
      <c r="F43" s="13"/>
      <c r="G43" s="14"/>
      <c r="H43" s="15"/>
      <c r="I43" s="16"/>
      <c r="J43" s="52">
        <f>+SUM(Tabla2[[#This Row],[FACULTAD /INSTITUTO/ SEDE]:[DISTRIBUIDORES EXTERNOS]])</f>
        <v>0</v>
      </c>
      <c r="K43" s="51"/>
      <c r="L43" s="57"/>
      <c r="M43" s="14"/>
      <c r="N43" s="35"/>
      <c r="O43" s="34"/>
      <c r="P43" s="25"/>
      <c r="Q43" s="26">
        <f>IF(ISERROR(Tabla2[[#This Row],[COSTO TOTAL]]/Tabla2[[#This Row],[TIRAJE]]),0,Tabla2[[#This Row],[COSTO TOTAL]]/Tabla2[[#This Row],[TIRAJE]])</f>
        <v>0</v>
      </c>
      <c r="R43" s="28"/>
      <c r="S43" s="29">
        <f>Tabla2[[#This Row],[COSTO UNITARIO]]*Tabla2[[#This Row],[TOTAL. EJEMPLARES SEGÚN INVENTARIO FÍSICO]]</f>
        <v>0</v>
      </c>
      <c r="T43" s="47"/>
      <c r="U43" s="26">
        <f>IF(Tabla2[[#This Row],[ETAPA SEGÚN RES 022/2015]]=$XFB$17,Q43-T43,0)</f>
        <v>0</v>
      </c>
      <c r="V43" s="29">
        <f>IF(Tabla2[[#This Row],[ETAPA SEGÚN RES 022/2015]]=$XFB$17,IF(Q43&gt;T43,U43*J43,0),0)</f>
        <v>0</v>
      </c>
      <c r="W43" s="31"/>
    </row>
    <row r="44" spans="2:23" ht="10.15" x14ac:dyDescent="0.2">
      <c r="B44" s="17">
        <v>30</v>
      </c>
      <c r="C44" s="11"/>
      <c r="D44" s="11"/>
      <c r="E44" s="12"/>
      <c r="F44" s="13"/>
      <c r="G44" s="14"/>
      <c r="H44" s="15"/>
      <c r="I44" s="16"/>
      <c r="J44" s="52">
        <f>+SUM(Tabla2[[#This Row],[FACULTAD /INSTITUTO/ SEDE]:[DISTRIBUIDORES EXTERNOS]])</f>
        <v>0</v>
      </c>
      <c r="K44" s="51"/>
      <c r="L44" s="57"/>
      <c r="M44" s="14"/>
      <c r="N44" s="35"/>
      <c r="O44" s="34"/>
      <c r="P44" s="25"/>
      <c r="Q44" s="26">
        <f>IF(ISERROR(Tabla2[[#This Row],[COSTO TOTAL]]/Tabla2[[#This Row],[TIRAJE]]),0,Tabla2[[#This Row],[COSTO TOTAL]]/Tabla2[[#This Row],[TIRAJE]])</f>
        <v>0</v>
      </c>
      <c r="R44" s="28"/>
      <c r="S44" s="29">
        <f>Tabla2[[#This Row],[COSTO UNITARIO]]*Tabla2[[#This Row],[TOTAL. EJEMPLARES SEGÚN INVENTARIO FÍSICO]]</f>
        <v>0</v>
      </c>
      <c r="T44" s="47"/>
      <c r="U44" s="26">
        <f>IF(Tabla2[[#This Row],[ETAPA SEGÚN RES 022/2015]]=$XFB$17,Q44-T44,0)</f>
        <v>0</v>
      </c>
      <c r="V44" s="29">
        <f>IF(Tabla2[[#This Row],[ETAPA SEGÚN RES 022/2015]]=$XFB$17,IF(Q44&gt;T44,U44*J44,0),0)</f>
        <v>0</v>
      </c>
      <c r="W44" s="31"/>
    </row>
    <row r="45" spans="2:23" ht="10.15" x14ac:dyDescent="0.2">
      <c r="B45" s="17">
        <v>31</v>
      </c>
      <c r="C45" s="11"/>
      <c r="D45" s="11"/>
      <c r="E45" s="12"/>
      <c r="F45" s="13"/>
      <c r="G45" s="14"/>
      <c r="H45" s="15"/>
      <c r="I45" s="16"/>
      <c r="J45" s="52">
        <f>+SUM(Tabla2[[#This Row],[FACULTAD /INSTITUTO/ SEDE]:[DISTRIBUIDORES EXTERNOS]])</f>
        <v>0</v>
      </c>
      <c r="K45" s="51"/>
      <c r="L45" s="57"/>
      <c r="M45" s="14"/>
      <c r="N45" s="35"/>
      <c r="O45" s="34"/>
      <c r="P45" s="25"/>
      <c r="Q45" s="26">
        <f>IF(ISERROR(Tabla2[[#This Row],[COSTO TOTAL]]/Tabla2[[#This Row],[TIRAJE]]),0,Tabla2[[#This Row],[COSTO TOTAL]]/Tabla2[[#This Row],[TIRAJE]])</f>
        <v>0</v>
      </c>
      <c r="R45" s="28"/>
      <c r="S45" s="29">
        <f>Tabla2[[#This Row],[COSTO UNITARIO]]*Tabla2[[#This Row],[TOTAL. EJEMPLARES SEGÚN INVENTARIO FÍSICO]]</f>
        <v>0</v>
      </c>
      <c r="T45" s="47"/>
      <c r="U45" s="26">
        <f>IF(Tabla2[[#This Row],[ETAPA SEGÚN RES 022/2015]]=$XFB$17,Q45-T45,0)</f>
        <v>0</v>
      </c>
      <c r="V45" s="29">
        <f>IF(Tabla2[[#This Row],[ETAPA SEGÚN RES 022/2015]]=$XFB$17,IF(Q45&gt;T45,U45*J45,0),0)</f>
        <v>0</v>
      </c>
      <c r="W45" s="31"/>
    </row>
    <row r="46" spans="2:23" ht="10.15" x14ac:dyDescent="0.2">
      <c r="B46" s="17">
        <v>32</v>
      </c>
      <c r="C46" s="11"/>
      <c r="D46" s="11"/>
      <c r="E46" s="12"/>
      <c r="F46" s="13"/>
      <c r="G46" s="14"/>
      <c r="H46" s="15"/>
      <c r="I46" s="16"/>
      <c r="J46" s="52">
        <f>+SUM(Tabla2[[#This Row],[FACULTAD /INSTITUTO/ SEDE]:[DISTRIBUIDORES EXTERNOS]])</f>
        <v>0</v>
      </c>
      <c r="K46" s="51"/>
      <c r="L46" s="57"/>
      <c r="M46" s="14"/>
      <c r="N46" s="35"/>
      <c r="O46" s="34"/>
      <c r="P46" s="25"/>
      <c r="Q46" s="26">
        <f>IF(ISERROR(Tabla2[[#This Row],[COSTO TOTAL]]/Tabla2[[#This Row],[TIRAJE]]),0,Tabla2[[#This Row],[COSTO TOTAL]]/Tabla2[[#This Row],[TIRAJE]])</f>
        <v>0</v>
      </c>
      <c r="R46" s="28"/>
      <c r="S46" s="29">
        <f>Tabla2[[#This Row],[COSTO UNITARIO]]*Tabla2[[#This Row],[TOTAL. EJEMPLARES SEGÚN INVENTARIO FÍSICO]]</f>
        <v>0</v>
      </c>
      <c r="T46" s="47"/>
      <c r="U46" s="26">
        <f>IF(Tabla2[[#This Row],[ETAPA SEGÚN RES 022/2015]]=$XFB$17,Q46-T46,0)</f>
        <v>0</v>
      </c>
      <c r="V46" s="29">
        <f>IF(Tabla2[[#This Row],[ETAPA SEGÚN RES 022/2015]]=$XFB$17,IF(Q46&gt;T46,U46*J46,0),0)</f>
        <v>0</v>
      </c>
      <c r="W46" s="31"/>
    </row>
    <row r="47" spans="2:23" ht="10.15" x14ac:dyDescent="0.2">
      <c r="B47" s="17">
        <v>33</v>
      </c>
      <c r="C47" s="11"/>
      <c r="D47" s="11"/>
      <c r="E47" s="12"/>
      <c r="F47" s="13"/>
      <c r="G47" s="14"/>
      <c r="H47" s="15"/>
      <c r="I47" s="16"/>
      <c r="J47" s="52">
        <f>+SUM(Tabla2[[#This Row],[FACULTAD /INSTITUTO/ SEDE]:[DISTRIBUIDORES EXTERNOS]])</f>
        <v>0</v>
      </c>
      <c r="K47" s="51"/>
      <c r="L47" s="57"/>
      <c r="M47" s="14"/>
      <c r="N47" s="35"/>
      <c r="O47" s="34"/>
      <c r="P47" s="25"/>
      <c r="Q47" s="26">
        <f>IF(ISERROR(Tabla2[[#This Row],[COSTO TOTAL]]/Tabla2[[#This Row],[TIRAJE]]),0,Tabla2[[#This Row],[COSTO TOTAL]]/Tabla2[[#This Row],[TIRAJE]])</f>
        <v>0</v>
      </c>
      <c r="R47" s="28"/>
      <c r="S47" s="29">
        <f>Tabla2[[#This Row],[COSTO UNITARIO]]*Tabla2[[#This Row],[TOTAL. EJEMPLARES SEGÚN INVENTARIO FÍSICO]]</f>
        <v>0</v>
      </c>
      <c r="T47" s="47"/>
      <c r="U47" s="26">
        <f>IF(Tabla2[[#This Row],[ETAPA SEGÚN RES 022/2015]]=$XFB$17,Q47-T47,0)</f>
        <v>0</v>
      </c>
      <c r="V47" s="29">
        <f>IF(Tabla2[[#This Row],[ETAPA SEGÚN RES 022/2015]]=$XFB$17,IF(Q47&gt;T47,U47*J47,0),0)</f>
        <v>0</v>
      </c>
      <c r="W47" s="31"/>
    </row>
    <row r="48" spans="2:23" ht="10.15" x14ac:dyDescent="0.2">
      <c r="B48" s="17">
        <v>34</v>
      </c>
      <c r="C48" s="11"/>
      <c r="D48" s="11"/>
      <c r="E48" s="12"/>
      <c r="F48" s="13"/>
      <c r="G48" s="14"/>
      <c r="H48" s="15"/>
      <c r="I48" s="16"/>
      <c r="J48" s="52">
        <f>+SUM(Tabla2[[#This Row],[FACULTAD /INSTITUTO/ SEDE]:[DISTRIBUIDORES EXTERNOS]])</f>
        <v>0</v>
      </c>
      <c r="K48" s="51"/>
      <c r="L48" s="57"/>
      <c r="M48" s="14"/>
      <c r="N48" s="35"/>
      <c r="O48" s="34"/>
      <c r="P48" s="25"/>
      <c r="Q48" s="26">
        <f>IF(ISERROR(Tabla2[[#This Row],[COSTO TOTAL]]/Tabla2[[#This Row],[TIRAJE]]),0,Tabla2[[#This Row],[COSTO TOTAL]]/Tabla2[[#This Row],[TIRAJE]])</f>
        <v>0</v>
      </c>
      <c r="R48" s="28"/>
      <c r="S48" s="29">
        <f>Tabla2[[#This Row],[COSTO UNITARIO]]*Tabla2[[#This Row],[TOTAL. EJEMPLARES SEGÚN INVENTARIO FÍSICO]]</f>
        <v>0</v>
      </c>
      <c r="T48" s="47"/>
      <c r="U48" s="26">
        <f>IF(Tabla2[[#This Row],[ETAPA SEGÚN RES 022/2015]]=$XFB$17,Q48-T48,0)</f>
        <v>0</v>
      </c>
      <c r="V48" s="29">
        <f>IF(Tabla2[[#This Row],[ETAPA SEGÚN RES 022/2015]]=$XFB$17,IF(Q48&gt;T48,U48*J48,0),0)</f>
        <v>0</v>
      </c>
      <c r="W48" s="31"/>
    </row>
    <row r="49" spans="2:23" x14ac:dyDescent="0.2">
      <c r="B49" s="17">
        <v>35</v>
      </c>
      <c r="C49" s="11"/>
      <c r="D49" s="11"/>
      <c r="E49" s="12"/>
      <c r="F49" s="13"/>
      <c r="G49" s="14"/>
      <c r="H49" s="15"/>
      <c r="I49" s="16"/>
      <c r="J49" s="52">
        <f>+SUM(Tabla2[[#This Row],[FACULTAD /INSTITUTO/ SEDE]:[DISTRIBUIDORES EXTERNOS]])</f>
        <v>0</v>
      </c>
      <c r="K49" s="51"/>
      <c r="L49" s="57"/>
      <c r="M49" s="14"/>
      <c r="N49" s="35"/>
      <c r="O49" s="34"/>
      <c r="P49" s="25"/>
      <c r="Q49" s="26">
        <f>IF(ISERROR(Tabla2[[#This Row],[COSTO TOTAL]]/Tabla2[[#This Row],[TIRAJE]]),0,Tabla2[[#This Row],[COSTO TOTAL]]/Tabla2[[#This Row],[TIRAJE]])</f>
        <v>0</v>
      </c>
      <c r="R49" s="28"/>
      <c r="S49" s="29">
        <f>Tabla2[[#This Row],[COSTO UNITARIO]]*Tabla2[[#This Row],[TOTAL. EJEMPLARES SEGÚN INVENTARIO FÍSICO]]</f>
        <v>0</v>
      </c>
      <c r="T49" s="47"/>
      <c r="U49" s="26">
        <f>IF(Tabla2[[#This Row],[ETAPA SEGÚN RES 022/2015]]=$XFB$17,Q49-T49,0)</f>
        <v>0</v>
      </c>
      <c r="V49" s="29">
        <f>IF(Tabla2[[#This Row],[ETAPA SEGÚN RES 022/2015]]=$XFB$17,IF(Q49&gt;T49,U49*J49,0),0)</f>
        <v>0</v>
      </c>
      <c r="W49" s="31"/>
    </row>
    <row r="50" spans="2:23" x14ac:dyDescent="0.2">
      <c r="B50" s="17">
        <v>36</v>
      </c>
      <c r="C50" s="11"/>
      <c r="D50" s="11"/>
      <c r="E50" s="12"/>
      <c r="F50" s="13"/>
      <c r="G50" s="14"/>
      <c r="H50" s="15"/>
      <c r="I50" s="16"/>
      <c r="J50" s="52">
        <f>+SUM(Tabla2[[#This Row],[FACULTAD /INSTITUTO/ SEDE]:[DISTRIBUIDORES EXTERNOS]])</f>
        <v>0</v>
      </c>
      <c r="K50" s="51"/>
      <c r="L50" s="57"/>
      <c r="M50" s="14"/>
      <c r="N50" s="35"/>
      <c r="O50" s="34"/>
      <c r="P50" s="25"/>
      <c r="Q50" s="26">
        <f>IF(ISERROR(Tabla2[[#This Row],[COSTO TOTAL]]/Tabla2[[#This Row],[TIRAJE]]),0,Tabla2[[#This Row],[COSTO TOTAL]]/Tabla2[[#This Row],[TIRAJE]])</f>
        <v>0</v>
      </c>
      <c r="R50" s="28"/>
      <c r="S50" s="29">
        <f>Tabla2[[#This Row],[COSTO UNITARIO]]*Tabla2[[#This Row],[TOTAL. EJEMPLARES SEGÚN INVENTARIO FÍSICO]]</f>
        <v>0</v>
      </c>
      <c r="T50" s="47"/>
      <c r="U50" s="26">
        <f>IF(Tabla2[[#This Row],[ETAPA SEGÚN RES 022/2015]]=$XFB$17,Q50-T50,0)</f>
        <v>0</v>
      </c>
      <c r="V50" s="29">
        <f>IF(Tabla2[[#This Row],[ETAPA SEGÚN RES 022/2015]]=$XFB$17,IF(Q50&gt;T50,U50*J50,0),0)</f>
        <v>0</v>
      </c>
      <c r="W50" s="31"/>
    </row>
    <row r="51" spans="2:23" x14ac:dyDescent="0.2">
      <c r="B51" s="17">
        <v>37</v>
      </c>
      <c r="C51" s="11"/>
      <c r="D51" s="11"/>
      <c r="E51" s="12"/>
      <c r="F51" s="13"/>
      <c r="G51" s="14"/>
      <c r="H51" s="15"/>
      <c r="I51" s="16"/>
      <c r="J51" s="52">
        <f>+SUM(Tabla2[[#This Row],[FACULTAD /INSTITUTO/ SEDE]:[DISTRIBUIDORES EXTERNOS]])</f>
        <v>0</v>
      </c>
      <c r="K51" s="51"/>
      <c r="L51" s="57"/>
      <c r="M51" s="14"/>
      <c r="N51" s="35"/>
      <c r="O51" s="34"/>
      <c r="P51" s="25"/>
      <c r="Q51" s="26">
        <f>IF(ISERROR(Tabla2[[#This Row],[COSTO TOTAL]]/Tabla2[[#This Row],[TIRAJE]]),0,Tabla2[[#This Row],[COSTO TOTAL]]/Tabla2[[#This Row],[TIRAJE]])</f>
        <v>0</v>
      </c>
      <c r="R51" s="28"/>
      <c r="S51" s="29">
        <f>Tabla2[[#This Row],[COSTO UNITARIO]]*Tabla2[[#This Row],[TOTAL. EJEMPLARES SEGÚN INVENTARIO FÍSICO]]</f>
        <v>0</v>
      </c>
      <c r="T51" s="47"/>
      <c r="U51" s="26">
        <f>IF(Tabla2[[#This Row],[ETAPA SEGÚN RES 022/2015]]=$XFB$17,Q51-T51,0)</f>
        <v>0</v>
      </c>
      <c r="V51" s="29">
        <f>IF(Tabla2[[#This Row],[ETAPA SEGÚN RES 022/2015]]=$XFB$17,IF(Q51&gt;T51,U51*J51,0),0)</f>
        <v>0</v>
      </c>
      <c r="W51" s="31"/>
    </row>
    <row r="52" spans="2:23" x14ac:dyDescent="0.2">
      <c r="B52" s="17">
        <v>38</v>
      </c>
      <c r="C52" s="11"/>
      <c r="D52" s="11"/>
      <c r="E52" s="12"/>
      <c r="F52" s="13"/>
      <c r="G52" s="14"/>
      <c r="H52" s="15"/>
      <c r="I52" s="16"/>
      <c r="J52" s="52">
        <f>+SUM(Tabla2[[#This Row],[FACULTAD /INSTITUTO/ SEDE]:[DISTRIBUIDORES EXTERNOS]])</f>
        <v>0</v>
      </c>
      <c r="K52" s="51"/>
      <c r="L52" s="57"/>
      <c r="M52" s="14"/>
      <c r="N52" s="35"/>
      <c r="O52" s="34"/>
      <c r="P52" s="25"/>
      <c r="Q52" s="26">
        <f>IF(ISERROR(Tabla2[[#This Row],[COSTO TOTAL]]/Tabla2[[#This Row],[TIRAJE]]),0,Tabla2[[#This Row],[COSTO TOTAL]]/Tabla2[[#This Row],[TIRAJE]])</f>
        <v>0</v>
      </c>
      <c r="R52" s="28"/>
      <c r="S52" s="29">
        <f>Tabla2[[#This Row],[COSTO UNITARIO]]*Tabla2[[#This Row],[TOTAL. EJEMPLARES SEGÚN INVENTARIO FÍSICO]]</f>
        <v>0</v>
      </c>
      <c r="T52" s="47"/>
      <c r="U52" s="26">
        <f>IF(Tabla2[[#This Row],[ETAPA SEGÚN RES 022/2015]]=$XFB$17,Q52-T52,0)</f>
        <v>0</v>
      </c>
      <c r="V52" s="29">
        <f>IF(Tabla2[[#This Row],[ETAPA SEGÚN RES 022/2015]]=$XFB$17,IF(Q52&gt;T52,U52*J52,0),0)</f>
        <v>0</v>
      </c>
      <c r="W52" s="31"/>
    </row>
    <row r="53" spans="2:23" x14ac:dyDescent="0.2">
      <c r="B53" s="17">
        <v>39</v>
      </c>
      <c r="C53" s="11"/>
      <c r="D53" s="11"/>
      <c r="E53" s="12"/>
      <c r="F53" s="13"/>
      <c r="G53" s="14"/>
      <c r="H53" s="15"/>
      <c r="I53" s="16"/>
      <c r="J53" s="52">
        <f>+SUM(Tabla2[[#This Row],[FACULTAD /INSTITUTO/ SEDE]:[DISTRIBUIDORES EXTERNOS]])</f>
        <v>0</v>
      </c>
      <c r="K53" s="51"/>
      <c r="L53" s="57"/>
      <c r="M53" s="14"/>
      <c r="N53" s="35"/>
      <c r="O53" s="34"/>
      <c r="P53" s="25"/>
      <c r="Q53" s="26">
        <f>IF(ISERROR(Tabla2[[#This Row],[COSTO TOTAL]]/Tabla2[[#This Row],[TIRAJE]]),0,Tabla2[[#This Row],[COSTO TOTAL]]/Tabla2[[#This Row],[TIRAJE]])</f>
        <v>0</v>
      </c>
      <c r="R53" s="28"/>
      <c r="S53" s="29">
        <f>Tabla2[[#This Row],[COSTO UNITARIO]]*Tabla2[[#This Row],[TOTAL. EJEMPLARES SEGÚN INVENTARIO FÍSICO]]</f>
        <v>0</v>
      </c>
      <c r="T53" s="47"/>
      <c r="U53" s="26">
        <f>IF(Tabla2[[#This Row],[ETAPA SEGÚN RES 022/2015]]=$XFB$17,Q53-T53,0)</f>
        <v>0</v>
      </c>
      <c r="V53" s="29">
        <f>IF(Tabla2[[#This Row],[ETAPA SEGÚN RES 022/2015]]=$XFB$17,IF(Q53&gt;T53,U53*J53,0),0)</f>
        <v>0</v>
      </c>
      <c r="W53" s="31"/>
    </row>
    <row r="54" spans="2:23" x14ac:dyDescent="0.2">
      <c r="B54" s="17">
        <v>40</v>
      </c>
      <c r="C54" s="11"/>
      <c r="D54" s="11"/>
      <c r="E54" s="12"/>
      <c r="F54" s="13"/>
      <c r="G54" s="14"/>
      <c r="H54" s="15"/>
      <c r="I54" s="16"/>
      <c r="J54" s="52">
        <f>+SUM(Tabla2[[#This Row],[FACULTAD /INSTITUTO/ SEDE]:[DISTRIBUIDORES EXTERNOS]])</f>
        <v>0</v>
      </c>
      <c r="K54" s="51"/>
      <c r="L54" s="57"/>
      <c r="M54" s="14"/>
      <c r="N54" s="35"/>
      <c r="O54" s="34"/>
      <c r="P54" s="25"/>
      <c r="Q54" s="26">
        <f>IF(ISERROR(Tabla2[[#This Row],[COSTO TOTAL]]/Tabla2[[#This Row],[TIRAJE]]),0,Tabla2[[#This Row],[COSTO TOTAL]]/Tabla2[[#This Row],[TIRAJE]])</f>
        <v>0</v>
      </c>
      <c r="R54" s="28"/>
      <c r="S54" s="29">
        <f>Tabla2[[#This Row],[COSTO UNITARIO]]*Tabla2[[#This Row],[TOTAL. EJEMPLARES SEGÚN INVENTARIO FÍSICO]]</f>
        <v>0</v>
      </c>
      <c r="T54" s="47"/>
      <c r="U54" s="26">
        <f>IF(Tabla2[[#This Row],[ETAPA SEGÚN RES 022/2015]]=$XFB$17,Q54-T54,0)</f>
        <v>0</v>
      </c>
      <c r="V54" s="29">
        <f>IF(Tabla2[[#This Row],[ETAPA SEGÚN RES 022/2015]]=$XFB$17,IF(Q54&gt;T54,U54*J54,0),0)</f>
        <v>0</v>
      </c>
      <c r="W54" s="31"/>
    </row>
    <row r="55" spans="2:23" x14ac:dyDescent="0.2">
      <c r="B55" s="17">
        <v>41</v>
      </c>
      <c r="C55" s="11"/>
      <c r="D55" s="11"/>
      <c r="E55" s="12"/>
      <c r="F55" s="13"/>
      <c r="G55" s="14"/>
      <c r="H55" s="15"/>
      <c r="I55" s="16"/>
      <c r="J55" s="52">
        <f>+SUM(Tabla2[[#This Row],[FACULTAD /INSTITUTO/ SEDE]:[DISTRIBUIDORES EXTERNOS]])</f>
        <v>0</v>
      </c>
      <c r="K55" s="51"/>
      <c r="L55" s="57"/>
      <c r="M55" s="14"/>
      <c r="N55" s="35"/>
      <c r="O55" s="34"/>
      <c r="P55" s="25"/>
      <c r="Q55" s="26">
        <f>IF(ISERROR(Tabla2[[#This Row],[COSTO TOTAL]]/Tabla2[[#This Row],[TIRAJE]]),0,Tabla2[[#This Row],[COSTO TOTAL]]/Tabla2[[#This Row],[TIRAJE]])</f>
        <v>0</v>
      </c>
      <c r="R55" s="28"/>
      <c r="S55" s="29">
        <f>Tabla2[[#This Row],[COSTO UNITARIO]]*Tabla2[[#This Row],[TOTAL. EJEMPLARES SEGÚN INVENTARIO FÍSICO]]</f>
        <v>0</v>
      </c>
      <c r="T55" s="47"/>
      <c r="U55" s="26">
        <f>IF(Tabla2[[#This Row],[ETAPA SEGÚN RES 022/2015]]=$XFB$17,Q55-T55,0)</f>
        <v>0</v>
      </c>
      <c r="V55" s="29">
        <f>IF(Tabla2[[#This Row],[ETAPA SEGÚN RES 022/2015]]=$XFB$17,IF(Q55&gt;T55,U55*J55,0),0)</f>
        <v>0</v>
      </c>
      <c r="W55" s="31"/>
    </row>
    <row r="56" spans="2:23" x14ac:dyDescent="0.2">
      <c r="B56" s="17">
        <v>42</v>
      </c>
      <c r="C56" s="11"/>
      <c r="D56" s="11"/>
      <c r="E56" s="12"/>
      <c r="F56" s="13"/>
      <c r="G56" s="14"/>
      <c r="H56" s="15"/>
      <c r="I56" s="16"/>
      <c r="J56" s="52">
        <f>+SUM(Tabla2[[#This Row],[FACULTAD /INSTITUTO/ SEDE]:[DISTRIBUIDORES EXTERNOS]])</f>
        <v>0</v>
      </c>
      <c r="K56" s="51"/>
      <c r="L56" s="57"/>
      <c r="M56" s="14"/>
      <c r="N56" s="35"/>
      <c r="O56" s="34"/>
      <c r="P56" s="25"/>
      <c r="Q56" s="26">
        <f>IF(ISERROR(Tabla2[[#This Row],[COSTO TOTAL]]/Tabla2[[#This Row],[TIRAJE]]),0,Tabla2[[#This Row],[COSTO TOTAL]]/Tabla2[[#This Row],[TIRAJE]])</f>
        <v>0</v>
      </c>
      <c r="R56" s="28"/>
      <c r="S56" s="29">
        <f>Tabla2[[#This Row],[COSTO UNITARIO]]*Tabla2[[#This Row],[TOTAL. EJEMPLARES SEGÚN INVENTARIO FÍSICO]]</f>
        <v>0</v>
      </c>
      <c r="T56" s="47"/>
      <c r="U56" s="26">
        <f>IF(Tabla2[[#This Row],[ETAPA SEGÚN RES 022/2015]]=$XFB$17,Q56-T56,0)</f>
        <v>0</v>
      </c>
      <c r="V56" s="29">
        <f>IF(Tabla2[[#This Row],[ETAPA SEGÚN RES 022/2015]]=$XFB$17,IF(Q56&gt;T56,U56*J56,0),0)</f>
        <v>0</v>
      </c>
      <c r="W56" s="31"/>
    </row>
    <row r="57" spans="2:23" x14ac:dyDescent="0.2">
      <c r="B57" s="17">
        <v>43</v>
      </c>
      <c r="C57" s="11"/>
      <c r="D57" s="11"/>
      <c r="E57" s="12"/>
      <c r="F57" s="13"/>
      <c r="G57" s="14"/>
      <c r="H57" s="15"/>
      <c r="I57" s="16"/>
      <c r="J57" s="52">
        <f>+SUM(Tabla2[[#This Row],[FACULTAD /INSTITUTO/ SEDE]:[DISTRIBUIDORES EXTERNOS]])</f>
        <v>0</v>
      </c>
      <c r="K57" s="51"/>
      <c r="L57" s="57"/>
      <c r="M57" s="14"/>
      <c r="N57" s="35"/>
      <c r="O57" s="34"/>
      <c r="P57" s="25"/>
      <c r="Q57" s="26">
        <f>IF(ISERROR(Tabla2[[#This Row],[COSTO TOTAL]]/Tabla2[[#This Row],[TIRAJE]]),0,Tabla2[[#This Row],[COSTO TOTAL]]/Tabla2[[#This Row],[TIRAJE]])</f>
        <v>0</v>
      </c>
      <c r="R57" s="28"/>
      <c r="S57" s="29">
        <f>Tabla2[[#This Row],[COSTO UNITARIO]]*Tabla2[[#This Row],[TOTAL. EJEMPLARES SEGÚN INVENTARIO FÍSICO]]</f>
        <v>0</v>
      </c>
      <c r="T57" s="47"/>
      <c r="U57" s="26">
        <f>IF(Tabla2[[#This Row],[ETAPA SEGÚN RES 022/2015]]=$XFB$17,Q57-T57,0)</f>
        <v>0</v>
      </c>
      <c r="V57" s="29">
        <f>IF(Tabla2[[#This Row],[ETAPA SEGÚN RES 022/2015]]=$XFB$17,IF(Q57&gt;T57,U57*J57,0),0)</f>
        <v>0</v>
      </c>
      <c r="W57" s="31"/>
    </row>
    <row r="58" spans="2:23" x14ac:dyDescent="0.2">
      <c r="B58" s="17">
        <v>44</v>
      </c>
      <c r="C58" s="11"/>
      <c r="D58" s="11"/>
      <c r="E58" s="12"/>
      <c r="F58" s="13"/>
      <c r="G58" s="14"/>
      <c r="H58" s="15"/>
      <c r="I58" s="16"/>
      <c r="J58" s="52">
        <f>+SUM(Tabla2[[#This Row],[FACULTAD /INSTITUTO/ SEDE]:[DISTRIBUIDORES EXTERNOS]])</f>
        <v>0</v>
      </c>
      <c r="K58" s="51"/>
      <c r="L58" s="57"/>
      <c r="M58" s="14"/>
      <c r="N58" s="35"/>
      <c r="O58" s="34"/>
      <c r="P58" s="25"/>
      <c r="Q58" s="26">
        <f>IF(ISERROR(Tabla2[[#This Row],[COSTO TOTAL]]/Tabla2[[#This Row],[TIRAJE]]),0,Tabla2[[#This Row],[COSTO TOTAL]]/Tabla2[[#This Row],[TIRAJE]])</f>
        <v>0</v>
      </c>
      <c r="R58" s="28"/>
      <c r="S58" s="29">
        <f>Tabla2[[#This Row],[COSTO UNITARIO]]*Tabla2[[#This Row],[TOTAL. EJEMPLARES SEGÚN INVENTARIO FÍSICO]]</f>
        <v>0</v>
      </c>
      <c r="T58" s="47"/>
      <c r="U58" s="26">
        <f>IF(Tabla2[[#This Row],[ETAPA SEGÚN RES 022/2015]]=$XFB$17,Q58-T58,0)</f>
        <v>0</v>
      </c>
      <c r="V58" s="29">
        <f>IF(Tabla2[[#This Row],[ETAPA SEGÚN RES 022/2015]]=$XFB$17,IF(Q58&gt;T58,U58*J58,0),0)</f>
        <v>0</v>
      </c>
      <c r="W58" s="31"/>
    </row>
    <row r="59" spans="2:23" x14ac:dyDescent="0.2">
      <c r="B59" s="17">
        <v>45</v>
      </c>
      <c r="C59" s="11"/>
      <c r="D59" s="11"/>
      <c r="E59" s="12"/>
      <c r="F59" s="13"/>
      <c r="G59" s="14"/>
      <c r="H59" s="15"/>
      <c r="I59" s="16"/>
      <c r="J59" s="52">
        <f>+SUM(Tabla2[[#This Row],[FACULTAD /INSTITUTO/ SEDE]:[DISTRIBUIDORES EXTERNOS]])</f>
        <v>0</v>
      </c>
      <c r="K59" s="51"/>
      <c r="L59" s="57"/>
      <c r="M59" s="14"/>
      <c r="N59" s="35"/>
      <c r="O59" s="34"/>
      <c r="P59" s="25"/>
      <c r="Q59" s="26">
        <f>IF(ISERROR(Tabla2[[#This Row],[COSTO TOTAL]]/Tabla2[[#This Row],[TIRAJE]]),0,Tabla2[[#This Row],[COSTO TOTAL]]/Tabla2[[#This Row],[TIRAJE]])</f>
        <v>0</v>
      </c>
      <c r="R59" s="28"/>
      <c r="S59" s="29">
        <f>Tabla2[[#This Row],[COSTO UNITARIO]]*Tabla2[[#This Row],[TOTAL. EJEMPLARES SEGÚN INVENTARIO FÍSICO]]</f>
        <v>0</v>
      </c>
      <c r="T59" s="47"/>
      <c r="U59" s="26">
        <f>IF(Tabla2[[#This Row],[ETAPA SEGÚN RES 022/2015]]=$XFB$17,Q59-T59,0)</f>
        <v>0</v>
      </c>
      <c r="V59" s="29">
        <f>IF(Tabla2[[#This Row],[ETAPA SEGÚN RES 022/2015]]=$XFB$17,IF(Q59&gt;T59,U59*J59,0),0)</f>
        <v>0</v>
      </c>
      <c r="W59" s="31"/>
    </row>
    <row r="60" spans="2:23" x14ac:dyDescent="0.2">
      <c r="B60" s="17">
        <v>46</v>
      </c>
      <c r="C60" s="11"/>
      <c r="D60" s="11"/>
      <c r="E60" s="12"/>
      <c r="F60" s="13"/>
      <c r="G60" s="14"/>
      <c r="H60" s="15"/>
      <c r="I60" s="16"/>
      <c r="J60" s="52">
        <f>+SUM(Tabla2[[#This Row],[FACULTAD /INSTITUTO/ SEDE]:[DISTRIBUIDORES EXTERNOS]])</f>
        <v>0</v>
      </c>
      <c r="K60" s="51"/>
      <c r="L60" s="57"/>
      <c r="M60" s="14"/>
      <c r="N60" s="35"/>
      <c r="O60" s="34"/>
      <c r="P60" s="25"/>
      <c r="Q60" s="26">
        <f>IF(ISERROR(Tabla2[[#This Row],[COSTO TOTAL]]/Tabla2[[#This Row],[TIRAJE]]),0,Tabla2[[#This Row],[COSTO TOTAL]]/Tabla2[[#This Row],[TIRAJE]])</f>
        <v>0</v>
      </c>
      <c r="R60" s="28"/>
      <c r="S60" s="29">
        <f>Tabla2[[#This Row],[COSTO UNITARIO]]*Tabla2[[#This Row],[TOTAL. EJEMPLARES SEGÚN INVENTARIO FÍSICO]]</f>
        <v>0</v>
      </c>
      <c r="T60" s="47"/>
      <c r="U60" s="26">
        <f>IF(Tabla2[[#This Row],[ETAPA SEGÚN RES 022/2015]]=$XFB$17,Q60-T60,0)</f>
        <v>0</v>
      </c>
      <c r="V60" s="29">
        <f>IF(Tabla2[[#This Row],[ETAPA SEGÚN RES 022/2015]]=$XFB$17,IF(Q60&gt;T60,U60*J60,0),0)</f>
        <v>0</v>
      </c>
      <c r="W60" s="31"/>
    </row>
    <row r="61" spans="2:23" x14ac:dyDescent="0.2">
      <c r="B61" s="17">
        <v>47</v>
      </c>
      <c r="C61" s="11"/>
      <c r="D61" s="11"/>
      <c r="E61" s="12"/>
      <c r="F61" s="13"/>
      <c r="G61" s="14"/>
      <c r="H61" s="15"/>
      <c r="I61" s="16"/>
      <c r="J61" s="52">
        <f>+SUM(Tabla2[[#This Row],[FACULTAD /INSTITUTO/ SEDE]:[DISTRIBUIDORES EXTERNOS]])</f>
        <v>0</v>
      </c>
      <c r="K61" s="51"/>
      <c r="L61" s="57"/>
      <c r="M61" s="14"/>
      <c r="N61" s="35"/>
      <c r="O61" s="34"/>
      <c r="P61" s="25"/>
      <c r="Q61" s="26">
        <f>IF(ISERROR(Tabla2[[#This Row],[COSTO TOTAL]]/Tabla2[[#This Row],[TIRAJE]]),0,Tabla2[[#This Row],[COSTO TOTAL]]/Tabla2[[#This Row],[TIRAJE]])</f>
        <v>0</v>
      </c>
      <c r="R61" s="28"/>
      <c r="S61" s="29">
        <f>Tabla2[[#This Row],[COSTO UNITARIO]]*Tabla2[[#This Row],[TOTAL. EJEMPLARES SEGÚN INVENTARIO FÍSICO]]</f>
        <v>0</v>
      </c>
      <c r="T61" s="47"/>
      <c r="U61" s="26">
        <f>IF(Tabla2[[#This Row],[ETAPA SEGÚN RES 022/2015]]=$XFB$17,Q61-T61,0)</f>
        <v>0</v>
      </c>
      <c r="V61" s="29">
        <f>IF(Tabla2[[#This Row],[ETAPA SEGÚN RES 022/2015]]=$XFB$17,IF(Q61&gt;T61,U61*J61,0),0)</f>
        <v>0</v>
      </c>
      <c r="W61" s="31"/>
    </row>
    <row r="62" spans="2:23" x14ac:dyDescent="0.2">
      <c r="B62" s="17">
        <v>48</v>
      </c>
      <c r="C62" s="11"/>
      <c r="D62" s="11"/>
      <c r="E62" s="12"/>
      <c r="F62" s="13"/>
      <c r="G62" s="14"/>
      <c r="H62" s="15"/>
      <c r="I62" s="16"/>
      <c r="J62" s="52">
        <f>+SUM(Tabla2[[#This Row],[FACULTAD /INSTITUTO/ SEDE]:[DISTRIBUIDORES EXTERNOS]])</f>
        <v>0</v>
      </c>
      <c r="K62" s="51"/>
      <c r="L62" s="57"/>
      <c r="M62" s="14"/>
      <c r="N62" s="35"/>
      <c r="O62" s="34"/>
      <c r="P62" s="25"/>
      <c r="Q62" s="26">
        <f>IF(ISERROR(Tabla2[[#This Row],[COSTO TOTAL]]/Tabla2[[#This Row],[TIRAJE]]),0,Tabla2[[#This Row],[COSTO TOTAL]]/Tabla2[[#This Row],[TIRAJE]])</f>
        <v>0</v>
      </c>
      <c r="R62" s="28"/>
      <c r="S62" s="29">
        <f>Tabla2[[#This Row],[COSTO UNITARIO]]*Tabla2[[#This Row],[TOTAL. EJEMPLARES SEGÚN INVENTARIO FÍSICO]]</f>
        <v>0</v>
      </c>
      <c r="T62" s="47"/>
      <c r="U62" s="26">
        <f>IF(Tabla2[[#This Row],[ETAPA SEGÚN RES 022/2015]]=$XFB$17,Q62-T62,0)</f>
        <v>0</v>
      </c>
      <c r="V62" s="29">
        <f>IF(Tabla2[[#This Row],[ETAPA SEGÚN RES 022/2015]]=$XFB$17,IF(Q62&gt;T62,U62*J62,0),0)</f>
        <v>0</v>
      </c>
      <c r="W62" s="31"/>
    </row>
    <row r="63" spans="2:23" x14ac:dyDescent="0.2">
      <c r="B63" s="17">
        <v>49</v>
      </c>
      <c r="C63" s="11"/>
      <c r="D63" s="11"/>
      <c r="E63" s="12"/>
      <c r="F63" s="13"/>
      <c r="G63" s="14"/>
      <c r="H63" s="15"/>
      <c r="I63" s="16"/>
      <c r="J63" s="52">
        <f>+SUM(Tabla2[[#This Row],[FACULTAD /INSTITUTO/ SEDE]:[DISTRIBUIDORES EXTERNOS]])</f>
        <v>0</v>
      </c>
      <c r="K63" s="51"/>
      <c r="L63" s="57"/>
      <c r="M63" s="14"/>
      <c r="N63" s="35"/>
      <c r="O63" s="34"/>
      <c r="P63" s="25"/>
      <c r="Q63" s="26">
        <f>IF(ISERROR(Tabla2[[#This Row],[COSTO TOTAL]]/Tabla2[[#This Row],[TIRAJE]]),0,Tabla2[[#This Row],[COSTO TOTAL]]/Tabla2[[#This Row],[TIRAJE]])</f>
        <v>0</v>
      </c>
      <c r="R63" s="28"/>
      <c r="S63" s="29">
        <f>Tabla2[[#This Row],[COSTO UNITARIO]]*Tabla2[[#This Row],[TOTAL. EJEMPLARES SEGÚN INVENTARIO FÍSICO]]</f>
        <v>0</v>
      </c>
      <c r="T63" s="47"/>
      <c r="U63" s="26">
        <f>IF(Tabla2[[#This Row],[ETAPA SEGÚN RES 022/2015]]=$XFB$17,Q63-T63,0)</f>
        <v>0</v>
      </c>
      <c r="V63" s="29">
        <f>IF(Tabla2[[#This Row],[ETAPA SEGÚN RES 022/2015]]=$XFB$17,IF(Q63&gt;T63,U63*J63,0),0)</f>
        <v>0</v>
      </c>
      <c r="W63" s="31"/>
    </row>
    <row r="64" spans="2:23" x14ac:dyDescent="0.2">
      <c r="B64" s="17">
        <v>50</v>
      </c>
      <c r="C64" s="11"/>
      <c r="D64" s="11"/>
      <c r="E64" s="12"/>
      <c r="F64" s="13"/>
      <c r="G64" s="14"/>
      <c r="H64" s="15"/>
      <c r="I64" s="16"/>
      <c r="J64" s="52">
        <f>+SUM(Tabla2[[#This Row],[FACULTAD /INSTITUTO/ SEDE]:[DISTRIBUIDORES EXTERNOS]])</f>
        <v>0</v>
      </c>
      <c r="K64" s="51"/>
      <c r="L64" s="57"/>
      <c r="M64" s="14"/>
      <c r="N64" s="35"/>
      <c r="O64" s="34"/>
      <c r="P64" s="25"/>
      <c r="Q64" s="26">
        <f>IF(ISERROR(Tabla2[[#This Row],[COSTO TOTAL]]/Tabla2[[#This Row],[TIRAJE]]),0,Tabla2[[#This Row],[COSTO TOTAL]]/Tabla2[[#This Row],[TIRAJE]])</f>
        <v>0</v>
      </c>
      <c r="R64" s="28"/>
      <c r="S64" s="29">
        <f>Tabla2[[#This Row],[COSTO UNITARIO]]*Tabla2[[#This Row],[TOTAL. EJEMPLARES SEGÚN INVENTARIO FÍSICO]]</f>
        <v>0</v>
      </c>
      <c r="T64" s="47"/>
      <c r="U64" s="26">
        <f>IF(Tabla2[[#This Row],[ETAPA SEGÚN RES 022/2015]]=$XFB$17,Q64-T64,0)</f>
        <v>0</v>
      </c>
      <c r="V64" s="29">
        <f>IF(Tabla2[[#This Row],[ETAPA SEGÚN RES 022/2015]]=$XFB$17,IF(Q64&gt;T64,U64*J64,0),0)</f>
        <v>0</v>
      </c>
      <c r="W64" s="31"/>
    </row>
    <row r="65" spans="2:23" x14ac:dyDescent="0.2">
      <c r="B65" s="17">
        <v>51</v>
      </c>
      <c r="C65" s="11"/>
      <c r="D65" s="11"/>
      <c r="E65" s="12"/>
      <c r="F65" s="13"/>
      <c r="G65" s="14"/>
      <c r="H65" s="15"/>
      <c r="I65" s="16"/>
      <c r="J65" s="52">
        <f>+SUM(Tabla2[[#This Row],[FACULTAD /INSTITUTO/ SEDE]:[DISTRIBUIDORES EXTERNOS]])</f>
        <v>0</v>
      </c>
      <c r="K65" s="51"/>
      <c r="L65" s="57"/>
      <c r="M65" s="14"/>
      <c r="N65" s="35"/>
      <c r="O65" s="34"/>
      <c r="P65" s="25"/>
      <c r="Q65" s="26">
        <f>IF(ISERROR(Tabla2[[#This Row],[COSTO TOTAL]]/Tabla2[[#This Row],[TIRAJE]]),0,Tabla2[[#This Row],[COSTO TOTAL]]/Tabla2[[#This Row],[TIRAJE]])</f>
        <v>0</v>
      </c>
      <c r="R65" s="28"/>
      <c r="S65" s="29">
        <f>Tabla2[[#This Row],[COSTO UNITARIO]]*Tabla2[[#This Row],[TOTAL. EJEMPLARES SEGÚN INVENTARIO FÍSICO]]</f>
        <v>0</v>
      </c>
      <c r="T65" s="47"/>
      <c r="U65" s="26">
        <f>IF(Tabla2[[#This Row],[ETAPA SEGÚN RES 022/2015]]=$XFB$17,Q65-T65,0)</f>
        <v>0</v>
      </c>
      <c r="V65" s="29">
        <f>IF(Tabla2[[#This Row],[ETAPA SEGÚN RES 022/2015]]=$XFB$17,IF(Q65&gt;T65,U65*J65,0),0)</f>
        <v>0</v>
      </c>
      <c r="W65" s="31"/>
    </row>
    <row r="66" spans="2:23" x14ac:dyDescent="0.2">
      <c r="B66" s="17">
        <v>52</v>
      </c>
      <c r="C66" s="11"/>
      <c r="D66" s="11"/>
      <c r="E66" s="12"/>
      <c r="F66" s="13"/>
      <c r="G66" s="14"/>
      <c r="H66" s="15"/>
      <c r="I66" s="16"/>
      <c r="J66" s="52">
        <f>+SUM(Tabla2[[#This Row],[FACULTAD /INSTITUTO/ SEDE]:[DISTRIBUIDORES EXTERNOS]])</f>
        <v>0</v>
      </c>
      <c r="K66" s="51"/>
      <c r="L66" s="57"/>
      <c r="M66" s="14"/>
      <c r="N66" s="35"/>
      <c r="O66" s="34"/>
      <c r="P66" s="25"/>
      <c r="Q66" s="26">
        <f>IF(ISERROR(Tabla2[[#This Row],[COSTO TOTAL]]/Tabla2[[#This Row],[TIRAJE]]),0,Tabla2[[#This Row],[COSTO TOTAL]]/Tabla2[[#This Row],[TIRAJE]])</f>
        <v>0</v>
      </c>
      <c r="R66" s="28"/>
      <c r="S66" s="29">
        <f>Tabla2[[#This Row],[COSTO UNITARIO]]*Tabla2[[#This Row],[TOTAL. EJEMPLARES SEGÚN INVENTARIO FÍSICO]]</f>
        <v>0</v>
      </c>
      <c r="T66" s="47"/>
      <c r="U66" s="26">
        <f>IF(Tabla2[[#This Row],[ETAPA SEGÚN RES 022/2015]]=$XFB$17,Q66-T66,0)</f>
        <v>0</v>
      </c>
      <c r="V66" s="29">
        <f>IF(Tabla2[[#This Row],[ETAPA SEGÚN RES 022/2015]]=$XFB$17,IF(Q66&gt;T66,U66*J66,0),0)</f>
        <v>0</v>
      </c>
      <c r="W66" s="31"/>
    </row>
    <row r="67" spans="2:23" x14ac:dyDescent="0.2">
      <c r="B67" s="17">
        <v>53</v>
      </c>
      <c r="C67" s="11"/>
      <c r="D67" s="11"/>
      <c r="E67" s="12"/>
      <c r="F67" s="13"/>
      <c r="G67" s="14"/>
      <c r="H67" s="15"/>
      <c r="I67" s="16"/>
      <c r="J67" s="52">
        <f>+SUM(Tabla2[[#This Row],[FACULTAD /INSTITUTO/ SEDE]:[DISTRIBUIDORES EXTERNOS]])</f>
        <v>0</v>
      </c>
      <c r="K67" s="51"/>
      <c r="L67" s="57"/>
      <c r="M67" s="14"/>
      <c r="N67" s="35"/>
      <c r="O67" s="34"/>
      <c r="P67" s="25"/>
      <c r="Q67" s="26">
        <f>IF(ISERROR(Tabla2[[#This Row],[COSTO TOTAL]]/Tabla2[[#This Row],[TIRAJE]]),0,Tabla2[[#This Row],[COSTO TOTAL]]/Tabla2[[#This Row],[TIRAJE]])</f>
        <v>0</v>
      </c>
      <c r="R67" s="28"/>
      <c r="S67" s="29">
        <f>Tabla2[[#This Row],[COSTO UNITARIO]]*Tabla2[[#This Row],[TOTAL. EJEMPLARES SEGÚN INVENTARIO FÍSICO]]</f>
        <v>0</v>
      </c>
      <c r="T67" s="47"/>
      <c r="U67" s="26">
        <f>IF(Tabla2[[#This Row],[ETAPA SEGÚN RES 022/2015]]=$XFB$17,Q67-T67,0)</f>
        <v>0</v>
      </c>
      <c r="V67" s="29">
        <f>IF(Tabla2[[#This Row],[ETAPA SEGÚN RES 022/2015]]=$XFB$17,IF(Q67&gt;T67,U67*J67,0),0)</f>
        <v>0</v>
      </c>
      <c r="W67" s="31"/>
    </row>
    <row r="68" spans="2:23" x14ac:dyDescent="0.2">
      <c r="B68" s="17">
        <v>54</v>
      </c>
      <c r="C68" s="11"/>
      <c r="D68" s="11"/>
      <c r="E68" s="12"/>
      <c r="F68" s="13"/>
      <c r="G68" s="14"/>
      <c r="H68" s="15"/>
      <c r="I68" s="16"/>
      <c r="J68" s="52">
        <f>+SUM(Tabla2[[#This Row],[FACULTAD /INSTITUTO/ SEDE]:[DISTRIBUIDORES EXTERNOS]])</f>
        <v>0</v>
      </c>
      <c r="K68" s="51"/>
      <c r="L68" s="57"/>
      <c r="M68" s="14"/>
      <c r="N68" s="35"/>
      <c r="O68" s="34"/>
      <c r="P68" s="25"/>
      <c r="Q68" s="26">
        <f>IF(ISERROR(Tabla2[[#This Row],[COSTO TOTAL]]/Tabla2[[#This Row],[TIRAJE]]),0,Tabla2[[#This Row],[COSTO TOTAL]]/Tabla2[[#This Row],[TIRAJE]])</f>
        <v>0</v>
      </c>
      <c r="R68" s="28"/>
      <c r="S68" s="29">
        <f>Tabla2[[#This Row],[COSTO UNITARIO]]*Tabla2[[#This Row],[TOTAL. EJEMPLARES SEGÚN INVENTARIO FÍSICO]]</f>
        <v>0</v>
      </c>
      <c r="T68" s="47"/>
      <c r="U68" s="26">
        <f>IF(Tabla2[[#This Row],[ETAPA SEGÚN RES 022/2015]]=$XFB$17,Q68-T68,0)</f>
        <v>0</v>
      </c>
      <c r="V68" s="29">
        <f>IF(Tabla2[[#This Row],[ETAPA SEGÚN RES 022/2015]]=$XFB$17,IF(Q68&gt;T68,U68*J68,0),0)</f>
        <v>0</v>
      </c>
      <c r="W68" s="31"/>
    </row>
    <row r="69" spans="2:23" x14ac:dyDescent="0.2">
      <c r="B69" s="17">
        <v>55</v>
      </c>
      <c r="C69" s="11"/>
      <c r="D69" s="11"/>
      <c r="E69" s="12"/>
      <c r="F69" s="13"/>
      <c r="G69" s="14"/>
      <c r="H69" s="15"/>
      <c r="I69" s="16"/>
      <c r="J69" s="52">
        <f>+SUM(Tabla2[[#This Row],[FACULTAD /INSTITUTO/ SEDE]:[DISTRIBUIDORES EXTERNOS]])</f>
        <v>0</v>
      </c>
      <c r="K69" s="51"/>
      <c r="L69" s="57"/>
      <c r="M69" s="14"/>
      <c r="N69" s="35"/>
      <c r="O69" s="34"/>
      <c r="P69" s="25"/>
      <c r="Q69" s="26">
        <f>IF(ISERROR(Tabla2[[#This Row],[COSTO TOTAL]]/Tabla2[[#This Row],[TIRAJE]]),0,Tabla2[[#This Row],[COSTO TOTAL]]/Tabla2[[#This Row],[TIRAJE]])</f>
        <v>0</v>
      </c>
      <c r="R69" s="28"/>
      <c r="S69" s="29">
        <f>Tabla2[[#This Row],[COSTO UNITARIO]]*Tabla2[[#This Row],[TOTAL. EJEMPLARES SEGÚN INVENTARIO FÍSICO]]</f>
        <v>0</v>
      </c>
      <c r="T69" s="47"/>
      <c r="U69" s="26">
        <f>IF(Tabla2[[#This Row],[ETAPA SEGÚN RES 022/2015]]=$XFB$17,Q69-T69,0)</f>
        <v>0</v>
      </c>
      <c r="V69" s="29">
        <f>IF(Tabla2[[#This Row],[ETAPA SEGÚN RES 022/2015]]=$XFB$17,IF(Q69&gt;T69,U69*J69,0),0)</f>
        <v>0</v>
      </c>
      <c r="W69" s="31"/>
    </row>
    <row r="70" spans="2:23" x14ac:dyDescent="0.2">
      <c r="B70" s="17">
        <v>56</v>
      </c>
      <c r="C70" s="11"/>
      <c r="D70" s="11"/>
      <c r="E70" s="12"/>
      <c r="F70" s="13"/>
      <c r="G70" s="14"/>
      <c r="H70" s="15"/>
      <c r="I70" s="16"/>
      <c r="J70" s="52">
        <f>+SUM(Tabla2[[#This Row],[FACULTAD /INSTITUTO/ SEDE]:[DISTRIBUIDORES EXTERNOS]])</f>
        <v>0</v>
      </c>
      <c r="K70" s="51"/>
      <c r="L70" s="57"/>
      <c r="M70" s="14"/>
      <c r="N70" s="35"/>
      <c r="O70" s="34"/>
      <c r="P70" s="25"/>
      <c r="Q70" s="26">
        <f>IF(ISERROR(Tabla2[[#This Row],[COSTO TOTAL]]/Tabla2[[#This Row],[TIRAJE]]),0,Tabla2[[#This Row],[COSTO TOTAL]]/Tabla2[[#This Row],[TIRAJE]])</f>
        <v>0</v>
      </c>
      <c r="R70" s="28"/>
      <c r="S70" s="29">
        <f>Tabla2[[#This Row],[COSTO UNITARIO]]*Tabla2[[#This Row],[TOTAL. EJEMPLARES SEGÚN INVENTARIO FÍSICO]]</f>
        <v>0</v>
      </c>
      <c r="T70" s="47"/>
      <c r="U70" s="26">
        <f>IF(Tabla2[[#This Row],[ETAPA SEGÚN RES 022/2015]]=$XFB$17,Q70-T70,0)</f>
        <v>0</v>
      </c>
      <c r="V70" s="29">
        <f>IF(Tabla2[[#This Row],[ETAPA SEGÚN RES 022/2015]]=$XFB$17,IF(Q70&gt;T70,U70*J70,0),0)</f>
        <v>0</v>
      </c>
      <c r="W70" s="31"/>
    </row>
    <row r="71" spans="2:23" x14ac:dyDescent="0.2">
      <c r="B71" s="17">
        <v>57</v>
      </c>
      <c r="C71" s="11"/>
      <c r="D71" s="11"/>
      <c r="E71" s="12"/>
      <c r="F71" s="13"/>
      <c r="G71" s="14"/>
      <c r="H71" s="15"/>
      <c r="I71" s="16"/>
      <c r="J71" s="52">
        <f>+SUM(Tabla2[[#This Row],[FACULTAD /INSTITUTO/ SEDE]:[DISTRIBUIDORES EXTERNOS]])</f>
        <v>0</v>
      </c>
      <c r="K71" s="51"/>
      <c r="L71" s="57"/>
      <c r="M71" s="14"/>
      <c r="N71" s="35"/>
      <c r="O71" s="34"/>
      <c r="P71" s="25"/>
      <c r="Q71" s="26">
        <f>IF(ISERROR(Tabla2[[#This Row],[COSTO TOTAL]]/Tabla2[[#This Row],[TIRAJE]]),0,Tabla2[[#This Row],[COSTO TOTAL]]/Tabla2[[#This Row],[TIRAJE]])</f>
        <v>0</v>
      </c>
      <c r="R71" s="28"/>
      <c r="S71" s="29">
        <f>Tabla2[[#This Row],[COSTO UNITARIO]]*Tabla2[[#This Row],[TOTAL. EJEMPLARES SEGÚN INVENTARIO FÍSICO]]</f>
        <v>0</v>
      </c>
      <c r="T71" s="47"/>
      <c r="U71" s="26">
        <f>IF(Tabla2[[#This Row],[ETAPA SEGÚN RES 022/2015]]=$XFB$17,Q71-T71,0)</f>
        <v>0</v>
      </c>
      <c r="V71" s="29">
        <f>IF(Tabla2[[#This Row],[ETAPA SEGÚN RES 022/2015]]=$XFB$17,IF(Q71&gt;T71,U71*J71,0),0)</f>
        <v>0</v>
      </c>
      <c r="W71" s="31"/>
    </row>
    <row r="72" spans="2:23" x14ac:dyDescent="0.2">
      <c r="B72" s="17">
        <v>58</v>
      </c>
      <c r="C72" s="11"/>
      <c r="D72" s="11"/>
      <c r="E72" s="12"/>
      <c r="F72" s="13"/>
      <c r="G72" s="14"/>
      <c r="H72" s="15"/>
      <c r="I72" s="16"/>
      <c r="J72" s="52">
        <f>+SUM(Tabla2[[#This Row],[FACULTAD /INSTITUTO/ SEDE]:[DISTRIBUIDORES EXTERNOS]])</f>
        <v>0</v>
      </c>
      <c r="K72" s="51"/>
      <c r="L72" s="57"/>
      <c r="M72" s="14"/>
      <c r="N72" s="35"/>
      <c r="O72" s="34"/>
      <c r="P72" s="25"/>
      <c r="Q72" s="26">
        <f>IF(ISERROR(Tabla2[[#This Row],[COSTO TOTAL]]/Tabla2[[#This Row],[TIRAJE]]),0,Tabla2[[#This Row],[COSTO TOTAL]]/Tabla2[[#This Row],[TIRAJE]])</f>
        <v>0</v>
      </c>
      <c r="R72" s="28"/>
      <c r="S72" s="29">
        <f>Tabla2[[#This Row],[COSTO UNITARIO]]*Tabla2[[#This Row],[TOTAL. EJEMPLARES SEGÚN INVENTARIO FÍSICO]]</f>
        <v>0</v>
      </c>
      <c r="T72" s="47"/>
      <c r="U72" s="26">
        <f>IF(Tabla2[[#This Row],[ETAPA SEGÚN RES 022/2015]]=$XFB$17,Q72-T72,0)</f>
        <v>0</v>
      </c>
      <c r="V72" s="29">
        <f>IF(Tabla2[[#This Row],[ETAPA SEGÚN RES 022/2015]]=$XFB$17,IF(Q72&gt;T72,U72*J72,0),0)</f>
        <v>0</v>
      </c>
      <c r="W72" s="31"/>
    </row>
    <row r="73" spans="2:23" x14ac:dyDescent="0.2">
      <c r="B73" s="17">
        <v>59</v>
      </c>
      <c r="C73" s="11"/>
      <c r="D73" s="11"/>
      <c r="E73" s="12"/>
      <c r="F73" s="13"/>
      <c r="G73" s="14"/>
      <c r="H73" s="15"/>
      <c r="I73" s="16"/>
      <c r="J73" s="52">
        <f>+SUM(Tabla2[[#This Row],[FACULTAD /INSTITUTO/ SEDE]:[DISTRIBUIDORES EXTERNOS]])</f>
        <v>0</v>
      </c>
      <c r="K73" s="51"/>
      <c r="L73" s="57"/>
      <c r="M73" s="14"/>
      <c r="N73" s="35"/>
      <c r="O73" s="34"/>
      <c r="P73" s="25"/>
      <c r="Q73" s="26">
        <f>IF(ISERROR(Tabla2[[#This Row],[COSTO TOTAL]]/Tabla2[[#This Row],[TIRAJE]]),0,Tabla2[[#This Row],[COSTO TOTAL]]/Tabla2[[#This Row],[TIRAJE]])</f>
        <v>0</v>
      </c>
      <c r="R73" s="28"/>
      <c r="S73" s="29">
        <f>Tabla2[[#This Row],[COSTO UNITARIO]]*Tabla2[[#This Row],[TOTAL. EJEMPLARES SEGÚN INVENTARIO FÍSICO]]</f>
        <v>0</v>
      </c>
      <c r="T73" s="47"/>
      <c r="U73" s="26">
        <f>IF(Tabla2[[#This Row],[ETAPA SEGÚN RES 022/2015]]=$XFB$17,Q73-T73,0)</f>
        <v>0</v>
      </c>
      <c r="V73" s="29">
        <f>IF(Tabla2[[#This Row],[ETAPA SEGÚN RES 022/2015]]=$XFB$17,IF(Q73&gt;T73,U73*J73,0),0)</f>
        <v>0</v>
      </c>
      <c r="W73" s="31"/>
    </row>
    <row r="74" spans="2:23" x14ac:dyDescent="0.2">
      <c r="B74" s="17">
        <v>60</v>
      </c>
      <c r="C74" s="11"/>
      <c r="D74" s="11"/>
      <c r="E74" s="12"/>
      <c r="F74" s="13"/>
      <c r="G74" s="14"/>
      <c r="H74" s="15"/>
      <c r="I74" s="16"/>
      <c r="J74" s="52">
        <f>+SUM(Tabla2[[#This Row],[FACULTAD /INSTITUTO/ SEDE]:[DISTRIBUIDORES EXTERNOS]])</f>
        <v>0</v>
      </c>
      <c r="K74" s="51"/>
      <c r="L74" s="57"/>
      <c r="M74" s="14"/>
      <c r="N74" s="35"/>
      <c r="O74" s="34"/>
      <c r="P74" s="25"/>
      <c r="Q74" s="26">
        <f>IF(ISERROR(Tabla2[[#This Row],[COSTO TOTAL]]/Tabla2[[#This Row],[TIRAJE]]),0,Tabla2[[#This Row],[COSTO TOTAL]]/Tabla2[[#This Row],[TIRAJE]])</f>
        <v>0</v>
      </c>
      <c r="R74" s="28"/>
      <c r="S74" s="29">
        <f>Tabla2[[#This Row],[COSTO UNITARIO]]*Tabla2[[#This Row],[TOTAL. EJEMPLARES SEGÚN INVENTARIO FÍSICO]]</f>
        <v>0</v>
      </c>
      <c r="T74" s="47"/>
      <c r="U74" s="26">
        <f>IF(Tabla2[[#This Row],[ETAPA SEGÚN RES 022/2015]]=$XFB$17,Q74-T74,0)</f>
        <v>0</v>
      </c>
      <c r="V74" s="29">
        <f>IF(Tabla2[[#This Row],[ETAPA SEGÚN RES 022/2015]]=$XFB$17,IF(Q74&gt;T74,U74*J74,0),0)</f>
        <v>0</v>
      </c>
      <c r="W74" s="31"/>
    </row>
    <row r="75" spans="2:23" x14ac:dyDescent="0.2">
      <c r="B75" s="17">
        <v>61</v>
      </c>
      <c r="C75" s="11"/>
      <c r="D75" s="11"/>
      <c r="E75" s="12"/>
      <c r="F75" s="13"/>
      <c r="G75" s="14"/>
      <c r="H75" s="15"/>
      <c r="I75" s="16"/>
      <c r="J75" s="52">
        <f>+SUM(Tabla2[[#This Row],[FACULTAD /INSTITUTO/ SEDE]:[DISTRIBUIDORES EXTERNOS]])</f>
        <v>0</v>
      </c>
      <c r="K75" s="51"/>
      <c r="L75" s="57"/>
      <c r="M75" s="14"/>
      <c r="N75" s="35"/>
      <c r="O75" s="34"/>
      <c r="P75" s="25"/>
      <c r="Q75" s="26">
        <f>IF(ISERROR(Tabla2[[#This Row],[COSTO TOTAL]]/Tabla2[[#This Row],[TIRAJE]]),0,Tabla2[[#This Row],[COSTO TOTAL]]/Tabla2[[#This Row],[TIRAJE]])</f>
        <v>0</v>
      </c>
      <c r="R75" s="28"/>
      <c r="S75" s="29">
        <f>Tabla2[[#This Row],[COSTO UNITARIO]]*Tabla2[[#This Row],[TOTAL. EJEMPLARES SEGÚN INVENTARIO FÍSICO]]</f>
        <v>0</v>
      </c>
      <c r="T75" s="47"/>
      <c r="U75" s="26">
        <f>IF(Tabla2[[#This Row],[ETAPA SEGÚN RES 022/2015]]=$XFB$17,Q75-T75,0)</f>
        <v>0</v>
      </c>
      <c r="V75" s="29">
        <f>IF(Tabla2[[#This Row],[ETAPA SEGÚN RES 022/2015]]=$XFB$17,IF(Q75&gt;T75,U75*J75,0),0)</f>
        <v>0</v>
      </c>
      <c r="W75" s="31"/>
    </row>
    <row r="76" spans="2:23" x14ac:dyDescent="0.2">
      <c r="B76" s="17">
        <v>62</v>
      </c>
      <c r="C76" s="11"/>
      <c r="D76" s="11"/>
      <c r="E76" s="12"/>
      <c r="F76" s="13"/>
      <c r="G76" s="14"/>
      <c r="H76" s="15"/>
      <c r="I76" s="16"/>
      <c r="J76" s="52">
        <f>+SUM(Tabla2[[#This Row],[FACULTAD /INSTITUTO/ SEDE]:[DISTRIBUIDORES EXTERNOS]])</f>
        <v>0</v>
      </c>
      <c r="K76" s="51"/>
      <c r="L76" s="57"/>
      <c r="M76" s="14"/>
      <c r="N76" s="35"/>
      <c r="O76" s="34"/>
      <c r="P76" s="25"/>
      <c r="Q76" s="26">
        <f>IF(ISERROR(Tabla2[[#This Row],[COSTO TOTAL]]/Tabla2[[#This Row],[TIRAJE]]),0,Tabla2[[#This Row],[COSTO TOTAL]]/Tabla2[[#This Row],[TIRAJE]])</f>
        <v>0</v>
      </c>
      <c r="R76" s="28"/>
      <c r="S76" s="29">
        <f>Tabla2[[#This Row],[COSTO UNITARIO]]*Tabla2[[#This Row],[TOTAL. EJEMPLARES SEGÚN INVENTARIO FÍSICO]]</f>
        <v>0</v>
      </c>
      <c r="T76" s="47"/>
      <c r="U76" s="26">
        <f>IF(Tabla2[[#This Row],[ETAPA SEGÚN RES 022/2015]]=$XFB$17,Q76-T76,0)</f>
        <v>0</v>
      </c>
      <c r="V76" s="29">
        <f>IF(Tabla2[[#This Row],[ETAPA SEGÚN RES 022/2015]]=$XFB$17,IF(Q76&gt;T76,U76*J76,0),0)</f>
        <v>0</v>
      </c>
      <c r="W76" s="31"/>
    </row>
    <row r="77" spans="2:23" x14ac:dyDescent="0.2">
      <c r="B77" s="17">
        <v>63</v>
      </c>
      <c r="C77" s="11"/>
      <c r="D77" s="11"/>
      <c r="E77" s="12"/>
      <c r="F77" s="13"/>
      <c r="G77" s="14"/>
      <c r="H77" s="15"/>
      <c r="I77" s="16"/>
      <c r="J77" s="52">
        <f>+SUM(Tabla2[[#This Row],[FACULTAD /INSTITUTO/ SEDE]:[DISTRIBUIDORES EXTERNOS]])</f>
        <v>0</v>
      </c>
      <c r="K77" s="51"/>
      <c r="L77" s="57"/>
      <c r="M77" s="14"/>
      <c r="N77" s="35"/>
      <c r="O77" s="34"/>
      <c r="P77" s="25"/>
      <c r="Q77" s="26">
        <f>IF(ISERROR(Tabla2[[#This Row],[COSTO TOTAL]]/Tabla2[[#This Row],[TIRAJE]]),0,Tabla2[[#This Row],[COSTO TOTAL]]/Tabla2[[#This Row],[TIRAJE]])</f>
        <v>0</v>
      </c>
      <c r="R77" s="28"/>
      <c r="S77" s="29">
        <f>Tabla2[[#This Row],[COSTO UNITARIO]]*Tabla2[[#This Row],[TOTAL. EJEMPLARES SEGÚN INVENTARIO FÍSICO]]</f>
        <v>0</v>
      </c>
      <c r="T77" s="47"/>
      <c r="U77" s="26">
        <f>IF(Tabla2[[#This Row],[ETAPA SEGÚN RES 022/2015]]=$XFB$17,Q77-T77,0)</f>
        <v>0</v>
      </c>
      <c r="V77" s="29">
        <f>IF(Tabla2[[#This Row],[ETAPA SEGÚN RES 022/2015]]=$XFB$17,IF(Q77&gt;T77,U77*J77,0),0)</f>
        <v>0</v>
      </c>
      <c r="W77" s="31"/>
    </row>
    <row r="78" spans="2:23" x14ac:dyDescent="0.2">
      <c r="B78" s="17">
        <v>64</v>
      </c>
      <c r="C78" s="11"/>
      <c r="D78" s="11"/>
      <c r="E78" s="12"/>
      <c r="F78" s="13"/>
      <c r="G78" s="14"/>
      <c r="H78" s="15"/>
      <c r="I78" s="16"/>
      <c r="J78" s="52">
        <f>+SUM(Tabla2[[#This Row],[FACULTAD /INSTITUTO/ SEDE]:[DISTRIBUIDORES EXTERNOS]])</f>
        <v>0</v>
      </c>
      <c r="K78" s="51"/>
      <c r="L78" s="57"/>
      <c r="M78" s="14"/>
      <c r="N78" s="35"/>
      <c r="O78" s="34"/>
      <c r="P78" s="25"/>
      <c r="Q78" s="26">
        <f>IF(ISERROR(Tabla2[[#This Row],[COSTO TOTAL]]/Tabla2[[#This Row],[TIRAJE]]),0,Tabla2[[#This Row],[COSTO TOTAL]]/Tabla2[[#This Row],[TIRAJE]])</f>
        <v>0</v>
      </c>
      <c r="R78" s="28"/>
      <c r="S78" s="29">
        <f>Tabla2[[#This Row],[COSTO UNITARIO]]*Tabla2[[#This Row],[TOTAL. EJEMPLARES SEGÚN INVENTARIO FÍSICO]]</f>
        <v>0</v>
      </c>
      <c r="T78" s="47"/>
      <c r="U78" s="26">
        <f>IF(Tabla2[[#This Row],[ETAPA SEGÚN RES 022/2015]]=$XFB$17,Q78-T78,0)</f>
        <v>0</v>
      </c>
      <c r="V78" s="29">
        <f>IF(Tabla2[[#This Row],[ETAPA SEGÚN RES 022/2015]]=$XFB$17,IF(Q78&gt;T78,U78*J78,0),0)</f>
        <v>0</v>
      </c>
      <c r="W78" s="31"/>
    </row>
    <row r="79" spans="2:23" x14ac:dyDescent="0.2">
      <c r="B79" s="17">
        <v>65</v>
      </c>
      <c r="C79" s="11"/>
      <c r="D79" s="11"/>
      <c r="E79" s="12"/>
      <c r="F79" s="13"/>
      <c r="G79" s="14"/>
      <c r="H79" s="15"/>
      <c r="I79" s="16"/>
      <c r="J79" s="52">
        <f>+SUM(Tabla2[[#This Row],[FACULTAD /INSTITUTO/ SEDE]:[DISTRIBUIDORES EXTERNOS]])</f>
        <v>0</v>
      </c>
      <c r="K79" s="51"/>
      <c r="L79" s="57"/>
      <c r="M79" s="14"/>
      <c r="N79" s="35"/>
      <c r="O79" s="34"/>
      <c r="P79" s="25"/>
      <c r="Q79" s="26">
        <f>IF(ISERROR(Tabla2[[#This Row],[COSTO TOTAL]]/Tabla2[[#This Row],[TIRAJE]]),0,Tabla2[[#This Row],[COSTO TOTAL]]/Tabla2[[#This Row],[TIRAJE]])</f>
        <v>0</v>
      </c>
      <c r="R79" s="28"/>
      <c r="S79" s="29">
        <f>Tabla2[[#This Row],[COSTO UNITARIO]]*Tabla2[[#This Row],[TOTAL. EJEMPLARES SEGÚN INVENTARIO FÍSICO]]</f>
        <v>0</v>
      </c>
      <c r="T79" s="47"/>
      <c r="U79" s="26">
        <f>IF(Tabla2[[#This Row],[ETAPA SEGÚN RES 022/2015]]=$XFB$17,Q79-T79,0)</f>
        <v>0</v>
      </c>
      <c r="V79" s="29">
        <f>IF(Tabla2[[#This Row],[ETAPA SEGÚN RES 022/2015]]=$XFB$17,IF(Q79&gt;T79,U79*J79,0),0)</f>
        <v>0</v>
      </c>
      <c r="W79" s="31"/>
    </row>
    <row r="80" spans="2:23" x14ac:dyDescent="0.2">
      <c r="B80" s="17">
        <v>66</v>
      </c>
      <c r="C80" s="11"/>
      <c r="D80" s="11"/>
      <c r="E80" s="12"/>
      <c r="F80" s="13"/>
      <c r="G80" s="14"/>
      <c r="H80" s="15"/>
      <c r="I80" s="16"/>
      <c r="J80" s="52">
        <f>+SUM(Tabla2[[#This Row],[FACULTAD /INSTITUTO/ SEDE]:[DISTRIBUIDORES EXTERNOS]])</f>
        <v>0</v>
      </c>
      <c r="K80" s="51"/>
      <c r="L80" s="57"/>
      <c r="M80" s="14"/>
      <c r="N80" s="35"/>
      <c r="O80" s="34"/>
      <c r="P80" s="25"/>
      <c r="Q80" s="26">
        <f>IF(ISERROR(Tabla2[[#This Row],[COSTO TOTAL]]/Tabla2[[#This Row],[TIRAJE]]),0,Tabla2[[#This Row],[COSTO TOTAL]]/Tabla2[[#This Row],[TIRAJE]])</f>
        <v>0</v>
      </c>
      <c r="R80" s="28"/>
      <c r="S80" s="29">
        <f>Tabla2[[#This Row],[COSTO UNITARIO]]*Tabla2[[#This Row],[TOTAL. EJEMPLARES SEGÚN INVENTARIO FÍSICO]]</f>
        <v>0</v>
      </c>
      <c r="T80" s="47"/>
      <c r="U80" s="26">
        <f>IF(Tabla2[[#This Row],[ETAPA SEGÚN RES 022/2015]]=$XFB$17,Q80-T80,0)</f>
        <v>0</v>
      </c>
      <c r="V80" s="29">
        <f>IF(Tabla2[[#This Row],[ETAPA SEGÚN RES 022/2015]]=$XFB$17,IF(Q80&gt;T80,U80*J80,0),0)</f>
        <v>0</v>
      </c>
      <c r="W80" s="31"/>
    </row>
    <row r="81" spans="2:23" x14ac:dyDescent="0.2">
      <c r="B81" s="17">
        <v>67</v>
      </c>
      <c r="C81" s="11"/>
      <c r="D81" s="11"/>
      <c r="E81" s="12"/>
      <c r="F81" s="13"/>
      <c r="G81" s="14"/>
      <c r="H81" s="15"/>
      <c r="I81" s="16"/>
      <c r="J81" s="52">
        <f>+SUM(Tabla2[[#This Row],[FACULTAD /INSTITUTO/ SEDE]:[DISTRIBUIDORES EXTERNOS]])</f>
        <v>0</v>
      </c>
      <c r="K81" s="51"/>
      <c r="L81" s="57"/>
      <c r="M81" s="14"/>
      <c r="N81" s="35"/>
      <c r="O81" s="34"/>
      <c r="P81" s="25"/>
      <c r="Q81" s="26">
        <f>IF(ISERROR(Tabla2[[#This Row],[COSTO TOTAL]]/Tabla2[[#This Row],[TIRAJE]]),0,Tabla2[[#This Row],[COSTO TOTAL]]/Tabla2[[#This Row],[TIRAJE]])</f>
        <v>0</v>
      </c>
      <c r="R81" s="28"/>
      <c r="S81" s="29">
        <f>Tabla2[[#This Row],[COSTO UNITARIO]]*Tabla2[[#This Row],[TOTAL. EJEMPLARES SEGÚN INVENTARIO FÍSICO]]</f>
        <v>0</v>
      </c>
      <c r="T81" s="47"/>
      <c r="U81" s="26">
        <f>IF(Tabla2[[#This Row],[ETAPA SEGÚN RES 022/2015]]=$XFB$17,Q81-T81,0)</f>
        <v>0</v>
      </c>
      <c r="V81" s="29">
        <f>IF(Tabla2[[#This Row],[ETAPA SEGÚN RES 022/2015]]=$XFB$17,IF(Q81&gt;T81,U81*J81,0),0)</f>
        <v>0</v>
      </c>
      <c r="W81" s="31"/>
    </row>
    <row r="82" spans="2:23" x14ac:dyDescent="0.2">
      <c r="B82" s="17">
        <v>68</v>
      </c>
      <c r="C82" s="11"/>
      <c r="D82" s="11"/>
      <c r="E82" s="12"/>
      <c r="F82" s="13"/>
      <c r="G82" s="14"/>
      <c r="H82" s="15"/>
      <c r="I82" s="16"/>
      <c r="J82" s="52">
        <f>+SUM(Tabla2[[#This Row],[FACULTAD /INSTITUTO/ SEDE]:[DISTRIBUIDORES EXTERNOS]])</f>
        <v>0</v>
      </c>
      <c r="K82" s="51"/>
      <c r="L82" s="57"/>
      <c r="M82" s="14"/>
      <c r="N82" s="35"/>
      <c r="O82" s="34"/>
      <c r="P82" s="25"/>
      <c r="Q82" s="26">
        <f>IF(ISERROR(Tabla2[[#This Row],[COSTO TOTAL]]/Tabla2[[#This Row],[TIRAJE]]),0,Tabla2[[#This Row],[COSTO TOTAL]]/Tabla2[[#This Row],[TIRAJE]])</f>
        <v>0</v>
      </c>
      <c r="R82" s="28"/>
      <c r="S82" s="29">
        <f>Tabla2[[#This Row],[COSTO UNITARIO]]*Tabla2[[#This Row],[TOTAL. EJEMPLARES SEGÚN INVENTARIO FÍSICO]]</f>
        <v>0</v>
      </c>
      <c r="T82" s="47"/>
      <c r="U82" s="26">
        <f>IF(Tabla2[[#This Row],[ETAPA SEGÚN RES 022/2015]]=$XFB$17,Q82-T82,0)</f>
        <v>0</v>
      </c>
      <c r="V82" s="29">
        <f>IF(Tabla2[[#This Row],[ETAPA SEGÚN RES 022/2015]]=$XFB$17,IF(Q82&gt;T82,U82*J82,0),0)</f>
        <v>0</v>
      </c>
      <c r="W82" s="31"/>
    </row>
    <row r="83" spans="2:23" x14ac:dyDescent="0.2">
      <c r="B83" s="17">
        <v>69</v>
      </c>
      <c r="C83" s="11"/>
      <c r="D83" s="11"/>
      <c r="E83" s="12"/>
      <c r="F83" s="13"/>
      <c r="G83" s="14"/>
      <c r="H83" s="15"/>
      <c r="I83" s="16"/>
      <c r="J83" s="52">
        <f>+SUM(Tabla2[[#This Row],[FACULTAD /INSTITUTO/ SEDE]:[DISTRIBUIDORES EXTERNOS]])</f>
        <v>0</v>
      </c>
      <c r="K83" s="51"/>
      <c r="L83" s="57"/>
      <c r="M83" s="14"/>
      <c r="N83" s="35"/>
      <c r="O83" s="34"/>
      <c r="P83" s="25"/>
      <c r="Q83" s="26">
        <f>IF(ISERROR(Tabla2[[#This Row],[COSTO TOTAL]]/Tabla2[[#This Row],[TIRAJE]]),0,Tabla2[[#This Row],[COSTO TOTAL]]/Tabla2[[#This Row],[TIRAJE]])</f>
        <v>0</v>
      </c>
      <c r="R83" s="28"/>
      <c r="S83" s="29">
        <f>Tabla2[[#This Row],[COSTO UNITARIO]]*Tabla2[[#This Row],[TOTAL. EJEMPLARES SEGÚN INVENTARIO FÍSICO]]</f>
        <v>0</v>
      </c>
      <c r="T83" s="47"/>
      <c r="U83" s="26">
        <f>IF(Tabla2[[#This Row],[ETAPA SEGÚN RES 022/2015]]=$XFB$17,Q83-T83,0)</f>
        <v>0</v>
      </c>
      <c r="V83" s="29">
        <f>IF(Tabla2[[#This Row],[ETAPA SEGÚN RES 022/2015]]=$XFB$17,IF(Q83&gt;T83,U83*J83,0),0)</f>
        <v>0</v>
      </c>
      <c r="W83" s="31"/>
    </row>
    <row r="84" spans="2:23" x14ac:dyDescent="0.2">
      <c r="B84" s="17">
        <v>70</v>
      </c>
      <c r="C84" s="11"/>
      <c r="D84" s="11"/>
      <c r="E84" s="12"/>
      <c r="F84" s="13"/>
      <c r="G84" s="14"/>
      <c r="H84" s="15"/>
      <c r="I84" s="16"/>
      <c r="J84" s="52">
        <f>+SUM(Tabla2[[#This Row],[FACULTAD /INSTITUTO/ SEDE]:[DISTRIBUIDORES EXTERNOS]])</f>
        <v>0</v>
      </c>
      <c r="K84" s="51"/>
      <c r="L84" s="57"/>
      <c r="M84" s="14"/>
      <c r="N84" s="35"/>
      <c r="O84" s="34"/>
      <c r="P84" s="25"/>
      <c r="Q84" s="26">
        <f>IF(ISERROR(Tabla2[[#This Row],[COSTO TOTAL]]/Tabla2[[#This Row],[TIRAJE]]),0,Tabla2[[#This Row],[COSTO TOTAL]]/Tabla2[[#This Row],[TIRAJE]])</f>
        <v>0</v>
      </c>
      <c r="R84" s="28"/>
      <c r="S84" s="29">
        <f>Tabla2[[#This Row],[COSTO UNITARIO]]*Tabla2[[#This Row],[TOTAL. EJEMPLARES SEGÚN INVENTARIO FÍSICO]]</f>
        <v>0</v>
      </c>
      <c r="T84" s="47"/>
      <c r="U84" s="26">
        <f>IF(Tabla2[[#This Row],[ETAPA SEGÚN RES 022/2015]]=$XFB$17,Q84-T84,0)</f>
        <v>0</v>
      </c>
      <c r="V84" s="29">
        <f>IF(Tabla2[[#This Row],[ETAPA SEGÚN RES 022/2015]]=$XFB$17,IF(Q84&gt;T84,U84*J84,0),0)</f>
        <v>0</v>
      </c>
      <c r="W84" s="31"/>
    </row>
    <row r="85" spans="2:23" x14ac:dyDescent="0.2">
      <c r="B85" s="17">
        <v>71</v>
      </c>
      <c r="C85" s="11"/>
      <c r="D85" s="11"/>
      <c r="E85" s="12"/>
      <c r="F85" s="13"/>
      <c r="G85" s="14"/>
      <c r="H85" s="15"/>
      <c r="I85" s="16"/>
      <c r="J85" s="52">
        <f>+SUM(Tabla2[[#This Row],[FACULTAD /INSTITUTO/ SEDE]:[DISTRIBUIDORES EXTERNOS]])</f>
        <v>0</v>
      </c>
      <c r="K85" s="51"/>
      <c r="L85" s="57"/>
      <c r="M85" s="14"/>
      <c r="N85" s="35"/>
      <c r="O85" s="34"/>
      <c r="P85" s="25"/>
      <c r="Q85" s="26">
        <f>IF(ISERROR(Tabla2[[#This Row],[COSTO TOTAL]]/Tabla2[[#This Row],[TIRAJE]]),0,Tabla2[[#This Row],[COSTO TOTAL]]/Tabla2[[#This Row],[TIRAJE]])</f>
        <v>0</v>
      </c>
      <c r="R85" s="28"/>
      <c r="S85" s="29">
        <f>Tabla2[[#This Row],[COSTO UNITARIO]]*Tabla2[[#This Row],[TOTAL. EJEMPLARES SEGÚN INVENTARIO FÍSICO]]</f>
        <v>0</v>
      </c>
      <c r="T85" s="47"/>
      <c r="U85" s="26">
        <f>IF(Tabla2[[#This Row],[ETAPA SEGÚN RES 022/2015]]=$XFB$17,Q85-T85,0)</f>
        <v>0</v>
      </c>
      <c r="V85" s="29">
        <f>IF(Tabla2[[#This Row],[ETAPA SEGÚN RES 022/2015]]=$XFB$17,IF(Q85&gt;T85,U85*J85,0),0)</f>
        <v>0</v>
      </c>
      <c r="W85" s="31"/>
    </row>
    <row r="86" spans="2:23" x14ac:dyDescent="0.2">
      <c r="B86" s="17">
        <v>72</v>
      </c>
      <c r="C86" s="11"/>
      <c r="D86" s="11"/>
      <c r="E86" s="12"/>
      <c r="F86" s="13"/>
      <c r="G86" s="14"/>
      <c r="H86" s="15"/>
      <c r="I86" s="16"/>
      <c r="J86" s="52">
        <f>+SUM(Tabla2[[#This Row],[FACULTAD /INSTITUTO/ SEDE]:[DISTRIBUIDORES EXTERNOS]])</f>
        <v>0</v>
      </c>
      <c r="K86" s="51"/>
      <c r="L86" s="57"/>
      <c r="M86" s="14"/>
      <c r="N86" s="35"/>
      <c r="O86" s="34"/>
      <c r="P86" s="25"/>
      <c r="Q86" s="26">
        <f>IF(ISERROR(Tabla2[[#This Row],[COSTO TOTAL]]/Tabla2[[#This Row],[TIRAJE]]),0,Tabla2[[#This Row],[COSTO TOTAL]]/Tabla2[[#This Row],[TIRAJE]])</f>
        <v>0</v>
      </c>
      <c r="R86" s="28"/>
      <c r="S86" s="29">
        <f>Tabla2[[#This Row],[COSTO UNITARIO]]*Tabla2[[#This Row],[TOTAL. EJEMPLARES SEGÚN INVENTARIO FÍSICO]]</f>
        <v>0</v>
      </c>
      <c r="T86" s="47"/>
      <c r="U86" s="26">
        <f>IF(Tabla2[[#This Row],[ETAPA SEGÚN RES 022/2015]]=$XFB$17,Q86-T86,0)</f>
        <v>0</v>
      </c>
      <c r="V86" s="29">
        <f>IF(Tabla2[[#This Row],[ETAPA SEGÚN RES 022/2015]]=$XFB$17,IF(Q86&gt;T86,U86*J86,0),0)</f>
        <v>0</v>
      </c>
      <c r="W86" s="31"/>
    </row>
    <row r="87" spans="2:23" x14ac:dyDescent="0.2">
      <c r="B87" s="17">
        <v>73</v>
      </c>
      <c r="C87" s="11"/>
      <c r="D87" s="11"/>
      <c r="E87" s="12"/>
      <c r="F87" s="13"/>
      <c r="G87" s="14"/>
      <c r="H87" s="15"/>
      <c r="I87" s="16"/>
      <c r="J87" s="52">
        <f>+SUM(Tabla2[[#This Row],[FACULTAD /INSTITUTO/ SEDE]:[DISTRIBUIDORES EXTERNOS]])</f>
        <v>0</v>
      </c>
      <c r="K87" s="51"/>
      <c r="L87" s="57"/>
      <c r="M87" s="14"/>
      <c r="N87" s="35"/>
      <c r="O87" s="34"/>
      <c r="P87" s="25"/>
      <c r="Q87" s="26">
        <f>IF(ISERROR(Tabla2[[#This Row],[COSTO TOTAL]]/Tabla2[[#This Row],[TIRAJE]]),0,Tabla2[[#This Row],[COSTO TOTAL]]/Tabla2[[#This Row],[TIRAJE]])</f>
        <v>0</v>
      </c>
      <c r="R87" s="28"/>
      <c r="S87" s="29">
        <f>Tabla2[[#This Row],[COSTO UNITARIO]]*Tabla2[[#This Row],[TOTAL. EJEMPLARES SEGÚN INVENTARIO FÍSICO]]</f>
        <v>0</v>
      </c>
      <c r="T87" s="47"/>
      <c r="U87" s="26">
        <f>IF(Tabla2[[#This Row],[ETAPA SEGÚN RES 022/2015]]=$XFB$17,Q87-T87,0)</f>
        <v>0</v>
      </c>
      <c r="V87" s="29">
        <f>IF(Tabla2[[#This Row],[ETAPA SEGÚN RES 022/2015]]=$XFB$17,IF(Q87&gt;T87,U87*J87,0),0)</f>
        <v>0</v>
      </c>
      <c r="W87" s="31"/>
    </row>
    <row r="88" spans="2:23" x14ac:dyDescent="0.2">
      <c r="B88" s="17">
        <v>74</v>
      </c>
      <c r="C88" s="11"/>
      <c r="D88" s="11"/>
      <c r="E88" s="12"/>
      <c r="F88" s="13"/>
      <c r="G88" s="14"/>
      <c r="H88" s="15"/>
      <c r="I88" s="16"/>
      <c r="J88" s="52">
        <f>+SUM(Tabla2[[#This Row],[FACULTAD /INSTITUTO/ SEDE]:[DISTRIBUIDORES EXTERNOS]])</f>
        <v>0</v>
      </c>
      <c r="K88" s="51"/>
      <c r="L88" s="57"/>
      <c r="M88" s="14"/>
      <c r="N88" s="35"/>
      <c r="O88" s="34"/>
      <c r="P88" s="25"/>
      <c r="Q88" s="26">
        <f>IF(ISERROR(Tabla2[[#This Row],[COSTO TOTAL]]/Tabla2[[#This Row],[TIRAJE]]),0,Tabla2[[#This Row],[COSTO TOTAL]]/Tabla2[[#This Row],[TIRAJE]])</f>
        <v>0</v>
      </c>
      <c r="R88" s="28"/>
      <c r="S88" s="29">
        <f>Tabla2[[#This Row],[COSTO UNITARIO]]*Tabla2[[#This Row],[TOTAL. EJEMPLARES SEGÚN INVENTARIO FÍSICO]]</f>
        <v>0</v>
      </c>
      <c r="T88" s="47"/>
      <c r="U88" s="26">
        <f>IF(Tabla2[[#This Row],[ETAPA SEGÚN RES 022/2015]]=$XFB$17,Q88-T88,0)</f>
        <v>0</v>
      </c>
      <c r="V88" s="29">
        <f>IF(Tabla2[[#This Row],[ETAPA SEGÚN RES 022/2015]]=$XFB$17,IF(Q88&gt;T88,U88*J88,0),0)</f>
        <v>0</v>
      </c>
      <c r="W88" s="31"/>
    </row>
    <row r="89" spans="2:23" x14ac:dyDescent="0.2">
      <c r="B89" s="17">
        <v>75</v>
      </c>
      <c r="C89" s="11"/>
      <c r="D89" s="11"/>
      <c r="E89" s="12"/>
      <c r="F89" s="13"/>
      <c r="G89" s="14"/>
      <c r="H89" s="15"/>
      <c r="I89" s="16"/>
      <c r="J89" s="52">
        <f>+SUM(Tabla2[[#This Row],[FACULTAD /INSTITUTO/ SEDE]:[DISTRIBUIDORES EXTERNOS]])</f>
        <v>0</v>
      </c>
      <c r="K89" s="51"/>
      <c r="L89" s="57"/>
      <c r="M89" s="14"/>
      <c r="N89" s="35"/>
      <c r="O89" s="34"/>
      <c r="P89" s="25"/>
      <c r="Q89" s="26">
        <f>IF(ISERROR(Tabla2[[#This Row],[COSTO TOTAL]]/Tabla2[[#This Row],[TIRAJE]]),0,Tabla2[[#This Row],[COSTO TOTAL]]/Tabla2[[#This Row],[TIRAJE]])</f>
        <v>0</v>
      </c>
      <c r="R89" s="28"/>
      <c r="S89" s="29">
        <f>Tabla2[[#This Row],[COSTO UNITARIO]]*Tabla2[[#This Row],[TOTAL. EJEMPLARES SEGÚN INVENTARIO FÍSICO]]</f>
        <v>0</v>
      </c>
      <c r="T89" s="47"/>
      <c r="U89" s="26">
        <f>IF(Tabla2[[#This Row],[ETAPA SEGÚN RES 022/2015]]=$XFB$17,Q89-T89,0)</f>
        <v>0</v>
      </c>
      <c r="V89" s="29">
        <f>IF(Tabla2[[#This Row],[ETAPA SEGÚN RES 022/2015]]=$XFB$17,IF(Q89&gt;T89,U89*J89,0),0)</f>
        <v>0</v>
      </c>
      <c r="W89" s="31"/>
    </row>
    <row r="90" spans="2:23" x14ac:dyDescent="0.2">
      <c r="B90" s="17">
        <v>76</v>
      </c>
      <c r="C90" s="11"/>
      <c r="D90" s="11"/>
      <c r="E90" s="12"/>
      <c r="F90" s="13"/>
      <c r="G90" s="14"/>
      <c r="H90" s="15"/>
      <c r="I90" s="16"/>
      <c r="J90" s="52">
        <f>+SUM(Tabla2[[#This Row],[FACULTAD /INSTITUTO/ SEDE]:[DISTRIBUIDORES EXTERNOS]])</f>
        <v>0</v>
      </c>
      <c r="K90" s="51"/>
      <c r="L90" s="57"/>
      <c r="M90" s="14"/>
      <c r="N90" s="35"/>
      <c r="O90" s="34"/>
      <c r="P90" s="25"/>
      <c r="Q90" s="26">
        <f>IF(ISERROR(Tabla2[[#This Row],[COSTO TOTAL]]/Tabla2[[#This Row],[TIRAJE]]),0,Tabla2[[#This Row],[COSTO TOTAL]]/Tabla2[[#This Row],[TIRAJE]])</f>
        <v>0</v>
      </c>
      <c r="R90" s="28"/>
      <c r="S90" s="29">
        <f>Tabla2[[#This Row],[COSTO UNITARIO]]*Tabla2[[#This Row],[TOTAL. EJEMPLARES SEGÚN INVENTARIO FÍSICO]]</f>
        <v>0</v>
      </c>
      <c r="T90" s="47"/>
      <c r="U90" s="26">
        <f>IF(Tabla2[[#This Row],[ETAPA SEGÚN RES 022/2015]]=$XFB$17,Q90-T90,0)</f>
        <v>0</v>
      </c>
      <c r="V90" s="29">
        <f>IF(Tabla2[[#This Row],[ETAPA SEGÚN RES 022/2015]]=$XFB$17,IF(Q90&gt;T90,U90*J90,0),0)</f>
        <v>0</v>
      </c>
      <c r="W90" s="31"/>
    </row>
    <row r="91" spans="2:23" x14ac:dyDescent="0.2">
      <c r="B91" s="17">
        <v>77</v>
      </c>
      <c r="C91" s="11"/>
      <c r="D91" s="11"/>
      <c r="E91" s="12"/>
      <c r="F91" s="13"/>
      <c r="G91" s="14"/>
      <c r="H91" s="15"/>
      <c r="I91" s="16"/>
      <c r="J91" s="52">
        <f>+SUM(Tabla2[[#This Row],[FACULTAD /INSTITUTO/ SEDE]:[DISTRIBUIDORES EXTERNOS]])</f>
        <v>0</v>
      </c>
      <c r="K91" s="51"/>
      <c r="L91" s="57"/>
      <c r="M91" s="14"/>
      <c r="N91" s="35"/>
      <c r="O91" s="34"/>
      <c r="P91" s="25"/>
      <c r="Q91" s="26">
        <f>IF(ISERROR(Tabla2[[#This Row],[COSTO TOTAL]]/Tabla2[[#This Row],[TIRAJE]]),0,Tabla2[[#This Row],[COSTO TOTAL]]/Tabla2[[#This Row],[TIRAJE]])</f>
        <v>0</v>
      </c>
      <c r="R91" s="28"/>
      <c r="S91" s="29">
        <f>Tabla2[[#This Row],[COSTO UNITARIO]]*Tabla2[[#This Row],[TOTAL. EJEMPLARES SEGÚN INVENTARIO FÍSICO]]</f>
        <v>0</v>
      </c>
      <c r="T91" s="47"/>
      <c r="U91" s="26">
        <f>IF(Tabla2[[#This Row],[ETAPA SEGÚN RES 022/2015]]=$XFB$17,Q91-T91,0)</f>
        <v>0</v>
      </c>
      <c r="V91" s="29">
        <f>IF(Tabla2[[#This Row],[ETAPA SEGÚN RES 022/2015]]=$XFB$17,IF(Q91&gt;T91,U91*J91,0),0)</f>
        <v>0</v>
      </c>
      <c r="W91" s="31"/>
    </row>
    <row r="92" spans="2:23" x14ac:dyDescent="0.2">
      <c r="B92" s="17">
        <v>78</v>
      </c>
      <c r="C92" s="11"/>
      <c r="D92" s="11"/>
      <c r="E92" s="12"/>
      <c r="F92" s="13"/>
      <c r="G92" s="14"/>
      <c r="H92" s="15"/>
      <c r="I92" s="16"/>
      <c r="J92" s="52">
        <f>+SUM(Tabla2[[#This Row],[FACULTAD /INSTITUTO/ SEDE]:[DISTRIBUIDORES EXTERNOS]])</f>
        <v>0</v>
      </c>
      <c r="K92" s="51"/>
      <c r="L92" s="57"/>
      <c r="M92" s="14"/>
      <c r="N92" s="35"/>
      <c r="O92" s="34"/>
      <c r="P92" s="25"/>
      <c r="Q92" s="26">
        <f>IF(ISERROR(Tabla2[[#This Row],[COSTO TOTAL]]/Tabla2[[#This Row],[TIRAJE]]),0,Tabla2[[#This Row],[COSTO TOTAL]]/Tabla2[[#This Row],[TIRAJE]])</f>
        <v>0</v>
      </c>
      <c r="R92" s="28"/>
      <c r="S92" s="29">
        <f>Tabla2[[#This Row],[COSTO UNITARIO]]*Tabla2[[#This Row],[TOTAL. EJEMPLARES SEGÚN INVENTARIO FÍSICO]]</f>
        <v>0</v>
      </c>
      <c r="T92" s="47"/>
      <c r="U92" s="26">
        <f>IF(Tabla2[[#This Row],[ETAPA SEGÚN RES 022/2015]]=$XFB$17,Q92-T92,0)</f>
        <v>0</v>
      </c>
      <c r="V92" s="29">
        <f>IF(Tabla2[[#This Row],[ETAPA SEGÚN RES 022/2015]]=$XFB$17,IF(Q92&gt;T92,U92*J92,0),0)</f>
        <v>0</v>
      </c>
      <c r="W92" s="31"/>
    </row>
    <row r="93" spans="2:23" x14ac:dyDescent="0.2">
      <c r="B93" s="17">
        <v>79</v>
      </c>
      <c r="C93" s="11"/>
      <c r="D93" s="11"/>
      <c r="E93" s="12"/>
      <c r="F93" s="13"/>
      <c r="G93" s="14"/>
      <c r="H93" s="15"/>
      <c r="I93" s="16"/>
      <c r="J93" s="52">
        <f>+SUM(Tabla2[[#This Row],[FACULTAD /INSTITUTO/ SEDE]:[DISTRIBUIDORES EXTERNOS]])</f>
        <v>0</v>
      </c>
      <c r="K93" s="51"/>
      <c r="L93" s="57"/>
      <c r="M93" s="14"/>
      <c r="N93" s="35"/>
      <c r="O93" s="34"/>
      <c r="P93" s="25"/>
      <c r="Q93" s="26">
        <f>IF(ISERROR(Tabla2[[#This Row],[COSTO TOTAL]]/Tabla2[[#This Row],[TIRAJE]]),0,Tabla2[[#This Row],[COSTO TOTAL]]/Tabla2[[#This Row],[TIRAJE]])</f>
        <v>0</v>
      </c>
      <c r="R93" s="28"/>
      <c r="S93" s="29">
        <f>Tabla2[[#This Row],[COSTO UNITARIO]]*Tabla2[[#This Row],[TOTAL. EJEMPLARES SEGÚN INVENTARIO FÍSICO]]</f>
        <v>0</v>
      </c>
      <c r="T93" s="47"/>
      <c r="U93" s="26">
        <f>IF(Tabla2[[#This Row],[ETAPA SEGÚN RES 022/2015]]=$XFB$17,Q93-T93,0)</f>
        <v>0</v>
      </c>
      <c r="V93" s="29">
        <f>IF(Tabla2[[#This Row],[ETAPA SEGÚN RES 022/2015]]=$XFB$17,IF(Q93&gt;T93,U93*J93,0),0)</f>
        <v>0</v>
      </c>
      <c r="W93" s="31"/>
    </row>
    <row r="94" spans="2:23" x14ac:dyDescent="0.2">
      <c r="B94" s="17">
        <v>80</v>
      </c>
      <c r="C94" s="11"/>
      <c r="D94" s="11"/>
      <c r="E94" s="12"/>
      <c r="F94" s="13"/>
      <c r="G94" s="14"/>
      <c r="H94" s="15"/>
      <c r="I94" s="16"/>
      <c r="J94" s="52">
        <f>+SUM(Tabla2[[#This Row],[FACULTAD /INSTITUTO/ SEDE]:[DISTRIBUIDORES EXTERNOS]])</f>
        <v>0</v>
      </c>
      <c r="K94" s="51"/>
      <c r="L94" s="57"/>
      <c r="M94" s="14"/>
      <c r="N94" s="35"/>
      <c r="O94" s="34"/>
      <c r="P94" s="25"/>
      <c r="Q94" s="26">
        <f>IF(ISERROR(Tabla2[[#This Row],[COSTO TOTAL]]/Tabla2[[#This Row],[TIRAJE]]),0,Tabla2[[#This Row],[COSTO TOTAL]]/Tabla2[[#This Row],[TIRAJE]])</f>
        <v>0</v>
      </c>
      <c r="R94" s="28"/>
      <c r="S94" s="29">
        <f>Tabla2[[#This Row],[COSTO UNITARIO]]*Tabla2[[#This Row],[TOTAL. EJEMPLARES SEGÚN INVENTARIO FÍSICO]]</f>
        <v>0</v>
      </c>
      <c r="T94" s="47"/>
      <c r="U94" s="26">
        <f>IF(Tabla2[[#This Row],[ETAPA SEGÚN RES 022/2015]]=$XFB$17,Q94-T94,0)</f>
        <v>0</v>
      </c>
      <c r="V94" s="29">
        <f>IF(Tabla2[[#This Row],[ETAPA SEGÚN RES 022/2015]]=$XFB$17,IF(Q94&gt;T94,U94*J94,0),0)</f>
        <v>0</v>
      </c>
      <c r="W94" s="31"/>
    </row>
    <row r="95" spans="2:23" x14ac:dyDescent="0.2">
      <c r="B95" s="17">
        <v>81</v>
      </c>
      <c r="C95" s="11"/>
      <c r="D95" s="11"/>
      <c r="E95" s="12"/>
      <c r="F95" s="13"/>
      <c r="G95" s="14"/>
      <c r="H95" s="15"/>
      <c r="I95" s="16"/>
      <c r="J95" s="52">
        <f>+SUM(Tabla2[[#This Row],[FACULTAD /INSTITUTO/ SEDE]:[DISTRIBUIDORES EXTERNOS]])</f>
        <v>0</v>
      </c>
      <c r="K95" s="51"/>
      <c r="L95" s="57"/>
      <c r="M95" s="14"/>
      <c r="N95" s="35"/>
      <c r="O95" s="34"/>
      <c r="P95" s="25"/>
      <c r="Q95" s="26">
        <f>IF(ISERROR(Tabla2[[#This Row],[COSTO TOTAL]]/Tabla2[[#This Row],[TIRAJE]]),0,Tabla2[[#This Row],[COSTO TOTAL]]/Tabla2[[#This Row],[TIRAJE]])</f>
        <v>0</v>
      </c>
      <c r="R95" s="28"/>
      <c r="S95" s="29">
        <f>Tabla2[[#This Row],[COSTO UNITARIO]]*Tabla2[[#This Row],[TOTAL. EJEMPLARES SEGÚN INVENTARIO FÍSICO]]</f>
        <v>0</v>
      </c>
      <c r="T95" s="47"/>
      <c r="U95" s="26">
        <f>IF(Tabla2[[#This Row],[ETAPA SEGÚN RES 022/2015]]=$XFB$17,Q95-T95,0)</f>
        <v>0</v>
      </c>
      <c r="V95" s="29">
        <f>IF(Tabla2[[#This Row],[ETAPA SEGÚN RES 022/2015]]=$XFB$17,IF(Q95&gt;T95,U95*J95,0),0)</f>
        <v>0</v>
      </c>
      <c r="W95" s="31"/>
    </row>
    <row r="96" spans="2:23" x14ac:dyDescent="0.2">
      <c r="B96" s="17">
        <v>82</v>
      </c>
      <c r="C96" s="11"/>
      <c r="D96" s="11"/>
      <c r="E96" s="12"/>
      <c r="F96" s="13"/>
      <c r="G96" s="14"/>
      <c r="H96" s="15"/>
      <c r="I96" s="16"/>
      <c r="J96" s="52">
        <f>+SUM(Tabla2[[#This Row],[FACULTAD /INSTITUTO/ SEDE]:[DISTRIBUIDORES EXTERNOS]])</f>
        <v>0</v>
      </c>
      <c r="K96" s="51"/>
      <c r="L96" s="57"/>
      <c r="M96" s="14"/>
      <c r="N96" s="35"/>
      <c r="O96" s="34"/>
      <c r="P96" s="25"/>
      <c r="Q96" s="26">
        <f>IF(ISERROR(Tabla2[[#This Row],[COSTO TOTAL]]/Tabla2[[#This Row],[TIRAJE]]),0,Tabla2[[#This Row],[COSTO TOTAL]]/Tabla2[[#This Row],[TIRAJE]])</f>
        <v>0</v>
      </c>
      <c r="R96" s="28"/>
      <c r="S96" s="29">
        <f>Tabla2[[#This Row],[COSTO UNITARIO]]*Tabla2[[#This Row],[TOTAL. EJEMPLARES SEGÚN INVENTARIO FÍSICO]]</f>
        <v>0</v>
      </c>
      <c r="T96" s="47"/>
      <c r="U96" s="26">
        <f>IF(Tabla2[[#This Row],[ETAPA SEGÚN RES 022/2015]]=$XFB$17,Q96-T96,0)</f>
        <v>0</v>
      </c>
      <c r="V96" s="29">
        <f>IF(Tabla2[[#This Row],[ETAPA SEGÚN RES 022/2015]]=$XFB$17,IF(Q96&gt;T96,U96*J96,0),0)</f>
        <v>0</v>
      </c>
      <c r="W96" s="31"/>
    </row>
    <row r="97" spans="2:23" x14ac:dyDescent="0.2">
      <c r="B97" s="17">
        <v>83</v>
      </c>
      <c r="C97" s="11"/>
      <c r="D97" s="11"/>
      <c r="E97" s="12"/>
      <c r="F97" s="13"/>
      <c r="G97" s="14"/>
      <c r="H97" s="15"/>
      <c r="I97" s="16"/>
      <c r="J97" s="52">
        <f>+SUM(Tabla2[[#This Row],[FACULTAD /INSTITUTO/ SEDE]:[DISTRIBUIDORES EXTERNOS]])</f>
        <v>0</v>
      </c>
      <c r="K97" s="51"/>
      <c r="L97" s="57"/>
      <c r="M97" s="14"/>
      <c r="N97" s="35"/>
      <c r="O97" s="34"/>
      <c r="P97" s="25"/>
      <c r="Q97" s="26">
        <f>IF(ISERROR(Tabla2[[#This Row],[COSTO TOTAL]]/Tabla2[[#This Row],[TIRAJE]]),0,Tabla2[[#This Row],[COSTO TOTAL]]/Tabla2[[#This Row],[TIRAJE]])</f>
        <v>0</v>
      </c>
      <c r="R97" s="28"/>
      <c r="S97" s="29">
        <f>Tabla2[[#This Row],[COSTO UNITARIO]]*Tabla2[[#This Row],[TOTAL. EJEMPLARES SEGÚN INVENTARIO FÍSICO]]</f>
        <v>0</v>
      </c>
      <c r="T97" s="47"/>
      <c r="U97" s="26">
        <f>IF(Tabla2[[#This Row],[ETAPA SEGÚN RES 022/2015]]=$XFB$17,Q97-T97,0)</f>
        <v>0</v>
      </c>
      <c r="V97" s="29">
        <f>IF(Tabla2[[#This Row],[ETAPA SEGÚN RES 022/2015]]=$XFB$17,IF(Q97&gt;T97,U97*J97,0),0)</f>
        <v>0</v>
      </c>
      <c r="W97" s="31"/>
    </row>
    <row r="98" spans="2:23" x14ac:dyDescent="0.2">
      <c r="B98" s="17">
        <v>84</v>
      </c>
      <c r="C98" s="11"/>
      <c r="D98" s="11"/>
      <c r="E98" s="12"/>
      <c r="F98" s="13"/>
      <c r="G98" s="14"/>
      <c r="H98" s="15"/>
      <c r="I98" s="16"/>
      <c r="J98" s="52">
        <f>+SUM(Tabla2[[#This Row],[FACULTAD /INSTITUTO/ SEDE]:[DISTRIBUIDORES EXTERNOS]])</f>
        <v>0</v>
      </c>
      <c r="K98" s="51"/>
      <c r="L98" s="57"/>
      <c r="M98" s="14"/>
      <c r="N98" s="35"/>
      <c r="O98" s="34"/>
      <c r="P98" s="25"/>
      <c r="Q98" s="26">
        <f>IF(ISERROR(Tabla2[[#This Row],[COSTO TOTAL]]/Tabla2[[#This Row],[TIRAJE]]),0,Tabla2[[#This Row],[COSTO TOTAL]]/Tabla2[[#This Row],[TIRAJE]])</f>
        <v>0</v>
      </c>
      <c r="R98" s="28"/>
      <c r="S98" s="29">
        <f>Tabla2[[#This Row],[COSTO UNITARIO]]*Tabla2[[#This Row],[TOTAL. EJEMPLARES SEGÚN INVENTARIO FÍSICO]]</f>
        <v>0</v>
      </c>
      <c r="T98" s="47"/>
      <c r="U98" s="26">
        <f>IF(Tabla2[[#This Row],[ETAPA SEGÚN RES 022/2015]]=$XFB$17,Q98-T98,0)</f>
        <v>0</v>
      </c>
      <c r="V98" s="29">
        <f>IF(Tabla2[[#This Row],[ETAPA SEGÚN RES 022/2015]]=$XFB$17,IF(Q98&gt;T98,U98*J98,0),0)</f>
        <v>0</v>
      </c>
      <c r="W98" s="31"/>
    </row>
    <row r="99" spans="2:23" x14ac:dyDescent="0.2">
      <c r="B99" s="17">
        <v>85</v>
      </c>
      <c r="C99" s="11"/>
      <c r="D99" s="11"/>
      <c r="E99" s="12"/>
      <c r="F99" s="13"/>
      <c r="G99" s="14"/>
      <c r="H99" s="15"/>
      <c r="I99" s="16"/>
      <c r="J99" s="52">
        <f>+SUM(Tabla2[[#This Row],[FACULTAD /INSTITUTO/ SEDE]:[DISTRIBUIDORES EXTERNOS]])</f>
        <v>0</v>
      </c>
      <c r="K99" s="51"/>
      <c r="L99" s="57"/>
      <c r="M99" s="14"/>
      <c r="N99" s="35"/>
      <c r="O99" s="34"/>
      <c r="P99" s="25"/>
      <c r="Q99" s="26">
        <f>IF(ISERROR(Tabla2[[#This Row],[COSTO TOTAL]]/Tabla2[[#This Row],[TIRAJE]]),0,Tabla2[[#This Row],[COSTO TOTAL]]/Tabla2[[#This Row],[TIRAJE]])</f>
        <v>0</v>
      </c>
      <c r="R99" s="28"/>
      <c r="S99" s="29">
        <f>Tabla2[[#This Row],[COSTO UNITARIO]]*Tabla2[[#This Row],[TOTAL. EJEMPLARES SEGÚN INVENTARIO FÍSICO]]</f>
        <v>0</v>
      </c>
      <c r="T99" s="47"/>
      <c r="U99" s="26">
        <f>IF(Tabla2[[#This Row],[ETAPA SEGÚN RES 022/2015]]=$XFB$17,Q99-T99,0)</f>
        <v>0</v>
      </c>
      <c r="V99" s="29">
        <f>IF(Tabla2[[#This Row],[ETAPA SEGÚN RES 022/2015]]=$XFB$17,IF(Q99&gt;T99,U99*J99,0),0)</f>
        <v>0</v>
      </c>
      <c r="W99" s="31"/>
    </row>
    <row r="100" spans="2:23" x14ac:dyDescent="0.2">
      <c r="B100" s="17">
        <v>86</v>
      </c>
      <c r="C100" s="11"/>
      <c r="D100" s="11"/>
      <c r="E100" s="12"/>
      <c r="F100" s="13"/>
      <c r="G100" s="14"/>
      <c r="H100" s="15"/>
      <c r="I100" s="16"/>
      <c r="J100" s="52">
        <f>+SUM(Tabla2[[#This Row],[FACULTAD /INSTITUTO/ SEDE]:[DISTRIBUIDORES EXTERNOS]])</f>
        <v>0</v>
      </c>
      <c r="K100" s="51"/>
      <c r="L100" s="57"/>
      <c r="M100" s="14"/>
      <c r="N100" s="35"/>
      <c r="O100" s="34"/>
      <c r="P100" s="25"/>
      <c r="Q100" s="26">
        <f>IF(ISERROR(Tabla2[[#This Row],[COSTO TOTAL]]/Tabla2[[#This Row],[TIRAJE]]),0,Tabla2[[#This Row],[COSTO TOTAL]]/Tabla2[[#This Row],[TIRAJE]])</f>
        <v>0</v>
      </c>
      <c r="R100" s="28"/>
      <c r="S100" s="29">
        <f>Tabla2[[#This Row],[COSTO UNITARIO]]*Tabla2[[#This Row],[TOTAL. EJEMPLARES SEGÚN INVENTARIO FÍSICO]]</f>
        <v>0</v>
      </c>
      <c r="T100" s="47"/>
      <c r="U100" s="26">
        <f>IF(Tabla2[[#This Row],[ETAPA SEGÚN RES 022/2015]]=$XFB$17,Q100-T100,0)</f>
        <v>0</v>
      </c>
      <c r="V100" s="29">
        <f>IF(Tabla2[[#This Row],[ETAPA SEGÚN RES 022/2015]]=$XFB$17,IF(Q100&gt;T100,U100*J100,0),0)</f>
        <v>0</v>
      </c>
      <c r="W100" s="31"/>
    </row>
    <row r="101" spans="2:23" x14ac:dyDescent="0.2">
      <c r="B101" s="17">
        <v>87</v>
      </c>
      <c r="C101" s="11"/>
      <c r="D101" s="11"/>
      <c r="E101" s="12"/>
      <c r="F101" s="13"/>
      <c r="G101" s="14"/>
      <c r="H101" s="15"/>
      <c r="I101" s="16"/>
      <c r="J101" s="52">
        <f>+SUM(Tabla2[[#This Row],[FACULTAD /INSTITUTO/ SEDE]:[DISTRIBUIDORES EXTERNOS]])</f>
        <v>0</v>
      </c>
      <c r="K101" s="51"/>
      <c r="L101" s="57"/>
      <c r="M101" s="14"/>
      <c r="N101" s="35"/>
      <c r="O101" s="34"/>
      <c r="P101" s="25"/>
      <c r="Q101" s="26">
        <f>IF(ISERROR(Tabla2[[#This Row],[COSTO TOTAL]]/Tabla2[[#This Row],[TIRAJE]]),0,Tabla2[[#This Row],[COSTO TOTAL]]/Tabla2[[#This Row],[TIRAJE]])</f>
        <v>0</v>
      </c>
      <c r="R101" s="28"/>
      <c r="S101" s="29">
        <f>Tabla2[[#This Row],[COSTO UNITARIO]]*Tabla2[[#This Row],[TOTAL. EJEMPLARES SEGÚN INVENTARIO FÍSICO]]</f>
        <v>0</v>
      </c>
      <c r="T101" s="47"/>
      <c r="U101" s="26">
        <f>IF(Tabla2[[#This Row],[ETAPA SEGÚN RES 022/2015]]=$XFB$17,Q101-T101,0)</f>
        <v>0</v>
      </c>
      <c r="V101" s="29">
        <f>IF(Tabla2[[#This Row],[ETAPA SEGÚN RES 022/2015]]=$XFB$17,IF(Q101&gt;T101,U101*J101,0),0)</f>
        <v>0</v>
      </c>
      <c r="W101" s="31"/>
    </row>
    <row r="102" spans="2:23" x14ac:dyDescent="0.2">
      <c r="B102" s="17">
        <v>88</v>
      </c>
      <c r="C102" s="11"/>
      <c r="D102" s="11"/>
      <c r="E102" s="12"/>
      <c r="F102" s="13"/>
      <c r="G102" s="14"/>
      <c r="H102" s="15"/>
      <c r="I102" s="16"/>
      <c r="J102" s="52">
        <f>+SUM(Tabla2[[#This Row],[FACULTAD /INSTITUTO/ SEDE]:[DISTRIBUIDORES EXTERNOS]])</f>
        <v>0</v>
      </c>
      <c r="K102" s="51"/>
      <c r="L102" s="57"/>
      <c r="M102" s="14"/>
      <c r="N102" s="35"/>
      <c r="O102" s="34"/>
      <c r="P102" s="25"/>
      <c r="Q102" s="26">
        <f>IF(ISERROR(Tabla2[[#This Row],[COSTO TOTAL]]/Tabla2[[#This Row],[TIRAJE]]),0,Tabla2[[#This Row],[COSTO TOTAL]]/Tabla2[[#This Row],[TIRAJE]])</f>
        <v>0</v>
      </c>
      <c r="R102" s="28"/>
      <c r="S102" s="29">
        <f>Tabla2[[#This Row],[COSTO UNITARIO]]*Tabla2[[#This Row],[TOTAL. EJEMPLARES SEGÚN INVENTARIO FÍSICO]]</f>
        <v>0</v>
      </c>
      <c r="T102" s="47"/>
      <c r="U102" s="26">
        <f>IF(Tabla2[[#This Row],[ETAPA SEGÚN RES 022/2015]]=$XFB$17,Q102-T102,0)</f>
        <v>0</v>
      </c>
      <c r="V102" s="29">
        <f>IF(Tabla2[[#This Row],[ETAPA SEGÚN RES 022/2015]]=$XFB$17,IF(Q102&gt;T102,U102*J102,0),0)</f>
        <v>0</v>
      </c>
      <c r="W102" s="31"/>
    </row>
    <row r="103" spans="2:23" x14ac:dyDescent="0.2">
      <c r="B103" s="17">
        <v>89</v>
      </c>
      <c r="C103" s="11"/>
      <c r="D103" s="11"/>
      <c r="E103" s="12"/>
      <c r="F103" s="13"/>
      <c r="G103" s="14"/>
      <c r="H103" s="15"/>
      <c r="I103" s="16"/>
      <c r="J103" s="52">
        <f>+SUM(Tabla2[[#This Row],[FACULTAD /INSTITUTO/ SEDE]:[DISTRIBUIDORES EXTERNOS]])</f>
        <v>0</v>
      </c>
      <c r="K103" s="51"/>
      <c r="L103" s="57"/>
      <c r="M103" s="14"/>
      <c r="N103" s="35"/>
      <c r="O103" s="34"/>
      <c r="P103" s="25"/>
      <c r="Q103" s="26">
        <f>IF(ISERROR(Tabla2[[#This Row],[COSTO TOTAL]]/Tabla2[[#This Row],[TIRAJE]]),0,Tabla2[[#This Row],[COSTO TOTAL]]/Tabla2[[#This Row],[TIRAJE]])</f>
        <v>0</v>
      </c>
      <c r="R103" s="28"/>
      <c r="S103" s="29">
        <f>Tabla2[[#This Row],[COSTO UNITARIO]]*Tabla2[[#This Row],[TOTAL. EJEMPLARES SEGÚN INVENTARIO FÍSICO]]</f>
        <v>0</v>
      </c>
      <c r="T103" s="47"/>
      <c r="U103" s="26">
        <f>IF(Tabla2[[#This Row],[ETAPA SEGÚN RES 022/2015]]=$XFB$17,Q103-T103,0)</f>
        <v>0</v>
      </c>
      <c r="V103" s="29">
        <f>IF(Tabla2[[#This Row],[ETAPA SEGÚN RES 022/2015]]=$XFB$17,IF(Q103&gt;T103,U103*J103,0),0)</f>
        <v>0</v>
      </c>
      <c r="W103" s="31"/>
    </row>
    <row r="104" spans="2:23" x14ac:dyDescent="0.2">
      <c r="B104" s="17">
        <v>90</v>
      </c>
      <c r="C104" s="11"/>
      <c r="D104" s="11"/>
      <c r="E104" s="12"/>
      <c r="F104" s="13"/>
      <c r="G104" s="14"/>
      <c r="H104" s="15"/>
      <c r="I104" s="16"/>
      <c r="J104" s="52">
        <f>+SUM(Tabla2[[#This Row],[FACULTAD /INSTITUTO/ SEDE]:[DISTRIBUIDORES EXTERNOS]])</f>
        <v>0</v>
      </c>
      <c r="K104" s="51"/>
      <c r="L104" s="57"/>
      <c r="M104" s="14"/>
      <c r="N104" s="35"/>
      <c r="O104" s="34"/>
      <c r="P104" s="25"/>
      <c r="Q104" s="26">
        <f>IF(ISERROR(Tabla2[[#This Row],[COSTO TOTAL]]/Tabla2[[#This Row],[TIRAJE]]),0,Tabla2[[#This Row],[COSTO TOTAL]]/Tabla2[[#This Row],[TIRAJE]])</f>
        <v>0</v>
      </c>
      <c r="R104" s="28"/>
      <c r="S104" s="29">
        <f>Tabla2[[#This Row],[COSTO UNITARIO]]*Tabla2[[#This Row],[TOTAL. EJEMPLARES SEGÚN INVENTARIO FÍSICO]]</f>
        <v>0</v>
      </c>
      <c r="T104" s="47"/>
      <c r="U104" s="26">
        <f>IF(Tabla2[[#This Row],[ETAPA SEGÚN RES 022/2015]]=$XFB$17,Q104-T104,0)</f>
        <v>0</v>
      </c>
      <c r="V104" s="29">
        <f>IF(Tabla2[[#This Row],[ETAPA SEGÚN RES 022/2015]]=$XFB$17,IF(Q104&gt;T104,U104*J104,0),0)</f>
        <v>0</v>
      </c>
      <c r="W104" s="31"/>
    </row>
    <row r="105" spans="2:23" x14ac:dyDescent="0.2">
      <c r="B105" s="17">
        <v>91</v>
      </c>
      <c r="C105" s="11"/>
      <c r="D105" s="11"/>
      <c r="E105" s="12"/>
      <c r="F105" s="13"/>
      <c r="G105" s="14"/>
      <c r="H105" s="15"/>
      <c r="I105" s="16"/>
      <c r="J105" s="52">
        <f>+SUM(Tabla2[[#This Row],[FACULTAD /INSTITUTO/ SEDE]:[DISTRIBUIDORES EXTERNOS]])</f>
        <v>0</v>
      </c>
      <c r="K105" s="51"/>
      <c r="L105" s="57"/>
      <c r="M105" s="14"/>
      <c r="N105" s="35"/>
      <c r="O105" s="34"/>
      <c r="P105" s="25"/>
      <c r="Q105" s="26">
        <f>IF(ISERROR(Tabla2[[#This Row],[COSTO TOTAL]]/Tabla2[[#This Row],[TIRAJE]]),0,Tabla2[[#This Row],[COSTO TOTAL]]/Tabla2[[#This Row],[TIRAJE]])</f>
        <v>0</v>
      </c>
      <c r="R105" s="28"/>
      <c r="S105" s="29">
        <f>Tabla2[[#This Row],[COSTO UNITARIO]]*Tabla2[[#This Row],[TOTAL. EJEMPLARES SEGÚN INVENTARIO FÍSICO]]</f>
        <v>0</v>
      </c>
      <c r="T105" s="47"/>
      <c r="U105" s="26">
        <f>IF(Tabla2[[#This Row],[ETAPA SEGÚN RES 022/2015]]=$XFB$17,Q105-T105,0)</f>
        <v>0</v>
      </c>
      <c r="V105" s="29">
        <f>IF(Tabla2[[#This Row],[ETAPA SEGÚN RES 022/2015]]=$XFB$17,IF(Q105&gt;T105,U105*J105,0),0)</f>
        <v>0</v>
      </c>
      <c r="W105" s="31"/>
    </row>
    <row r="106" spans="2:23" x14ac:dyDescent="0.2">
      <c r="B106" s="17">
        <v>92</v>
      </c>
      <c r="C106" s="11"/>
      <c r="D106" s="11"/>
      <c r="E106" s="12"/>
      <c r="F106" s="13"/>
      <c r="G106" s="14"/>
      <c r="H106" s="15"/>
      <c r="I106" s="16"/>
      <c r="J106" s="52">
        <f>+SUM(Tabla2[[#This Row],[FACULTAD /INSTITUTO/ SEDE]:[DISTRIBUIDORES EXTERNOS]])</f>
        <v>0</v>
      </c>
      <c r="K106" s="51"/>
      <c r="L106" s="57"/>
      <c r="M106" s="14"/>
      <c r="N106" s="35"/>
      <c r="O106" s="34"/>
      <c r="P106" s="25"/>
      <c r="Q106" s="26">
        <f>IF(ISERROR(Tabla2[[#This Row],[COSTO TOTAL]]/Tabla2[[#This Row],[TIRAJE]]),0,Tabla2[[#This Row],[COSTO TOTAL]]/Tabla2[[#This Row],[TIRAJE]])</f>
        <v>0</v>
      </c>
      <c r="R106" s="28"/>
      <c r="S106" s="29">
        <f>Tabla2[[#This Row],[COSTO UNITARIO]]*Tabla2[[#This Row],[TOTAL. EJEMPLARES SEGÚN INVENTARIO FÍSICO]]</f>
        <v>0</v>
      </c>
      <c r="T106" s="47"/>
      <c r="U106" s="26">
        <f>IF(Tabla2[[#This Row],[ETAPA SEGÚN RES 022/2015]]=$XFB$17,Q106-T106,0)</f>
        <v>0</v>
      </c>
      <c r="V106" s="29">
        <f>IF(Tabla2[[#This Row],[ETAPA SEGÚN RES 022/2015]]=$XFB$17,IF(Q106&gt;T106,U106*J106,0),0)</f>
        <v>0</v>
      </c>
      <c r="W106" s="31"/>
    </row>
    <row r="107" spans="2:23" x14ac:dyDescent="0.2">
      <c r="B107" s="17">
        <v>93</v>
      </c>
      <c r="C107" s="11"/>
      <c r="D107" s="11"/>
      <c r="E107" s="12"/>
      <c r="F107" s="13"/>
      <c r="G107" s="14"/>
      <c r="H107" s="15"/>
      <c r="I107" s="16"/>
      <c r="J107" s="52">
        <f>+SUM(Tabla2[[#This Row],[FACULTAD /INSTITUTO/ SEDE]:[DISTRIBUIDORES EXTERNOS]])</f>
        <v>0</v>
      </c>
      <c r="K107" s="51"/>
      <c r="L107" s="57"/>
      <c r="M107" s="14"/>
      <c r="N107" s="35"/>
      <c r="O107" s="34"/>
      <c r="P107" s="25"/>
      <c r="Q107" s="26">
        <f>IF(ISERROR(Tabla2[[#This Row],[COSTO TOTAL]]/Tabla2[[#This Row],[TIRAJE]]),0,Tabla2[[#This Row],[COSTO TOTAL]]/Tabla2[[#This Row],[TIRAJE]])</f>
        <v>0</v>
      </c>
      <c r="R107" s="28"/>
      <c r="S107" s="29">
        <f>Tabla2[[#This Row],[COSTO UNITARIO]]*Tabla2[[#This Row],[TOTAL. EJEMPLARES SEGÚN INVENTARIO FÍSICO]]</f>
        <v>0</v>
      </c>
      <c r="T107" s="47"/>
      <c r="U107" s="26">
        <f>IF(Tabla2[[#This Row],[ETAPA SEGÚN RES 022/2015]]=$XFB$17,Q107-T107,0)</f>
        <v>0</v>
      </c>
      <c r="V107" s="29">
        <f>IF(Tabla2[[#This Row],[ETAPA SEGÚN RES 022/2015]]=$XFB$17,IF(Q107&gt;T107,U107*J107,0),0)</f>
        <v>0</v>
      </c>
      <c r="W107" s="31"/>
    </row>
    <row r="108" spans="2:23" x14ac:dyDescent="0.2">
      <c r="B108" s="17">
        <v>94</v>
      </c>
      <c r="C108" s="11"/>
      <c r="D108" s="11"/>
      <c r="E108" s="12"/>
      <c r="F108" s="13"/>
      <c r="G108" s="14"/>
      <c r="H108" s="15"/>
      <c r="I108" s="16"/>
      <c r="J108" s="52">
        <f>+SUM(Tabla2[[#This Row],[FACULTAD /INSTITUTO/ SEDE]:[DISTRIBUIDORES EXTERNOS]])</f>
        <v>0</v>
      </c>
      <c r="K108" s="51"/>
      <c r="L108" s="57"/>
      <c r="M108" s="14"/>
      <c r="N108" s="35"/>
      <c r="O108" s="34"/>
      <c r="P108" s="25"/>
      <c r="Q108" s="26">
        <f>IF(ISERROR(Tabla2[[#This Row],[COSTO TOTAL]]/Tabla2[[#This Row],[TIRAJE]]),0,Tabla2[[#This Row],[COSTO TOTAL]]/Tabla2[[#This Row],[TIRAJE]])</f>
        <v>0</v>
      </c>
      <c r="R108" s="28"/>
      <c r="S108" s="29">
        <f>Tabla2[[#This Row],[COSTO UNITARIO]]*Tabla2[[#This Row],[TOTAL. EJEMPLARES SEGÚN INVENTARIO FÍSICO]]</f>
        <v>0</v>
      </c>
      <c r="T108" s="47"/>
      <c r="U108" s="26">
        <f>IF(Tabla2[[#This Row],[ETAPA SEGÚN RES 022/2015]]=$XFB$17,Q108-T108,0)</f>
        <v>0</v>
      </c>
      <c r="V108" s="29">
        <f>IF(Tabla2[[#This Row],[ETAPA SEGÚN RES 022/2015]]=$XFB$17,IF(Q108&gt;T108,U108*J108,0),0)</f>
        <v>0</v>
      </c>
      <c r="W108" s="31"/>
    </row>
    <row r="109" spans="2:23" x14ac:dyDescent="0.2">
      <c r="B109" s="17">
        <v>95</v>
      </c>
      <c r="C109" s="11"/>
      <c r="D109" s="11"/>
      <c r="E109" s="12"/>
      <c r="F109" s="13"/>
      <c r="G109" s="14"/>
      <c r="H109" s="15"/>
      <c r="I109" s="16"/>
      <c r="J109" s="52">
        <f>+SUM(Tabla2[[#This Row],[FACULTAD /INSTITUTO/ SEDE]:[DISTRIBUIDORES EXTERNOS]])</f>
        <v>0</v>
      </c>
      <c r="K109" s="51"/>
      <c r="L109" s="57"/>
      <c r="M109" s="14"/>
      <c r="N109" s="35"/>
      <c r="O109" s="34"/>
      <c r="P109" s="25"/>
      <c r="Q109" s="26">
        <f>IF(ISERROR(Tabla2[[#This Row],[COSTO TOTAL]]/Tabla2[[#This Row],[TIRAJE]]),0,Tabla2[[#This Row],[COSTO TOTAL]]/Tabla2[[#This Row],[TIRAJE]])</f>
        <v>0</v>
      </c>
      <c r="R109" s="28"/>
      <c r="S109" s="29">
        <f>Tabla2[[#This Row],[COSTO UNITARIO]]*Tabla2[[#This Row],[TOTAL. EJEMPLARES SEGÚN INVENTARIO FÍSICO]]</f>
        <v>0</v>
      </c>
      <c r="T109" s="47"/>
      <c r="U109" s="26">
        <f>IF(Tabla2[[#This Row],[ETAPA SEGÚN RES 022/2015]]=$XFB$17,Q109-T109,0)</f>
        <v>0</v>
      </c>
      <c r="V109" s="29">
        <f>IF(Tabla2[[#This Row],[ETAPA SEGÚN RES 022/2015]]=$XFB$17,IF(Q109&gt;T109,U109*J109,0),0)</f>
        <v>0</v>
      </c>
      <c r="W109" s="31"/>
    </row>
    <row r="110" spans="2:23" x14ac:dyDescent="0.2">
      <c r="B110" s="17">
        <v>96</v>
      </c>
      <c r="C110" s="11"/>
      <c r="D110" s="11"/>
      <c r="E110" s="12"/>
      <c r="F110" s="13"/>
      <c r="G110" s="14"/>
      <c r="H110" s="15"/>
      <c r="I110" s="16"/>
      <c r="J110" s="52">
        <f>+SUM(Tabla2[[#This Row],[FACULTAD /INSTITUTO/ SEDE]:[DISTRIBUIDORES EXTERNOS]])</f>
        <v>0</v>
      </c>
      <c r="K110" s="51"/>
      <c r="L110" s="57"/>
      <c r="M110" s="14"/>
      <c r="N110" s="35"/>
      <c r="O110" s="34"/>
      <c r="P110" s="25"/>
      <c r="Q110" s="26">
        <f>IF(ISERROR(Tabla2[[#This Row],[COSTO TOTAL]]/Tabla2[[#This Row],[TIRAJE]]),0,Tabla2[[#This Row],[COSTO TOTAL]]/Tabla2[[#This Row],[TIRAJE]])</f>
        <v>0</v>
      </c>
      <c r="R110" s="28"/>
      <c r="S110" s="29">
        <f>Tabla2[[#This Row],[COSTO UNITARIO]]*Tabla2[[#This Row],[TOTAL. EJEMPLARES SEGÚN INVENTARIO FÍSICO]]</f>
        <v>0</v>
      </c>
      <c r="T110" s="47"/>
      <c r="U110" s="26">
        <f>IF(Tabla2[[#This Row],[ETAPA SEGÚN RES 022/2015]]=$XFB$17,Q110-T110,0)</f>
        <v>0</v>
      </c>
      <c r="V110" s="29">
        <f>IF(Tabla2[[#This Row],[ETAPA SEGÚN RES 022/2015]]=$XFB$17,IF(Q110&gt;T110,U110*J110,0),0)</f>
        <v>0</v>
      </c>
      <c r="W110" s="31"/>
    </row>
    <row r="111" spans="2:23" x14ac:dyDescent="0.2">
      <c r="B111" s="17">
        <v>97</v>
      </c>
      <c r="C111" s="11"/>
      <c r="D111" s="11"/>
      <c r="E111" s="12"/>
      <c r="F111" s="13"/>
      <c r="G111" s="14"/>
      <c r="H111" s="15"/>
      <c r="I111" s="16"/>
      <c r="J111" s="52">
        <f>+SUM(Tabla2[[#This Row],[FACULTAD /INSTITUTO/ SEDE]:[DISTRIBUIDORES EXTERNOS]])</f>
        <v>0</v>
      </c>
      <c r="K111" s="51"/>
      <c r="L111" s="57"/>
      <c r="M111" s="14"/>
      <c r="N111" s="35"/>
      <c r="O111" s="34"/>
      <c r="P111" s="25"/>
      <c r="Q111" s="26">
        <f>IF(ISERROR(Tabla2[[#This Row],[COSTO TOTAL]]/Tabla2[[#This Row],[TIRAJE]]),0,Tabla2[[#This Row],[COSTO TOTAL]]/Tabla2[[#This Row],[TIRAJE]])</f>
        <v>0</v>
      </c>
      <c r="R111" s="28"/>
      <c r="S111" s="29">
        <f>Tabla2[[#This Row],[COSTO UNITARIO]]*Tabla2[[#This Row],[TOTAL. EJEMPLARES SEGÚN INVENTARIO FÍSICO]]</f>
        <v>0</v>
      </c>
      <c r="T111" s="47"/>
      <c r="U111" s="26">
        <f>IF(Tabla2[[#This Row],[ETAPA SEGÚN RES 022/2015]]=$XFB$17,Q111-T111,0)</f>
        <v>0</v>
      </c>
      <c r="V111" s="29">
        <f>IF(Tabla2[[#This Row],[ETAPA SEGÚN RES 022/2015]]=$XFB$17,IF(Q111&gt;T111,U111*J111,0),0)</f>
        <v>0</v>
      </c>
      <c r="W111" s="31"/>
    </row>
    <row r="112" spans="2:23" x14ac:dyDescent="0.2">
      <c r="B112" s="17">
        <v>98</v>
      </c>
      <c r="C112" s="11"/>
      <c r="D112" s="11"/>
      <c r="E112" s="12"/>
      <c r="F112" s="13"/>
      <c r="G112" s="14"/>
      <c r="H112" s="15"/>
      <c r="I112" s="16"/>
      <c r="J112" s="52">
        <f>+SUM(Tabla2[[#This Row],[FACULTAD /INSTITUTO/ SEDE]:[DISTRIBUIDORES EXTERNOS]])</f>
        <v>0</v>
      </c>
      <c r="K112" s="51"/>
      <c r="L112" s="57"/>
      <c r="M112" s="14"/>
      <c r="N112" s="35"/>
      <c r="O112" s="34"/>
      <c r="P112" s="25"/>
      <c r="Q112" s="26">
        <f>IF(ISERROR(Tabla2[[#This Row],[COSTO TOTAL]]/Tabla2[[#This Row],[TIRAJE]]),0,Tabla2[[#This Row],[COSTO TOTAL]]/Tabla2[[#This Row],[TIRAJE]])</f>
        <v>0</v>
      </c>
      <c r="R112" s="28"/>
      <c r="S112" s="29">
        <f>Tabla2[[#This Row],[COSTO UNITARIO]]*Tabla2[[#This Row],[TOTAL. EJEMPLARES SEGÚN INVENTARIO FÍSICO]]</f>
        <v>0</v>
      </c>
      <c r="T112" s="47"/>
      <c r="U112" s="26">
        <f>IF(Tabla2[[#This Row],[ETAPA SEGÚN RES 022/2015]]=$XFB$17,Q112-T112,0)</f>
        <v>0</v>
      </c>
      <c r="V112" s="29">
        <f>IF(Tabla2[[#This Row],[ETAPA SEGÚN RES 022/2015]]=$XFB$17,IF(Q112&gt;T112,U112*J112,0),0)</f>
        <v>0</v>
      </c>
      <c r="W112" s="31"/>
    </row>
    <row r="113" spans="2:23" x14ac:dyDescent="0.2">
      <c r="B113" s="17">
        <v>99</v>
      </c>
      <c r="C113" s="11"/>
      <c r="D113" s="11"/>
      <c r="E113" s="12"/>
      <c r="F113" s="13"/>
      <c r="G113" s="14"/>
      <c r="H113" s="15"/>
      <c r="I113" s="16"/>
      <c r="J113" s="52">
        <f>+SUM(Tabla2[[#This Row],[FACULTAD /INSTITUTO/ SEDE]:[DISTRIBUIDORES EXTERNOS]])</f>
        <v>0</v>
      </c>
      <c r="K113" s="51"/>
      <c r="L113" s="57"/>
      <c r="M113" s="14"/>
      <c r="N113" s="35"/>
      <c r="O113" s="34"/>
      <c r="P113" s="25"/>
      <c r="Q113" s="26">
        <f>IF(ISERROR(Tabla2[[#This Row],[COSTO TOTAL]]/Tabla2[[#This Row],[TIRAJE]]),0,Tabla2[[#This Row],[COSTO TOTAL]]/Tabla2[[#This Row],[TIRAJE]])</f>
        <v>0</v>
      </c>
      <c r="R113" s="28"/>
      <c r="S113" s="29">
        <f>Tabla2[[#This Row],[COSTO UNITARIO]]*Tabla2[[#This Row],[TOTAL. EJEMPLARES SEGÚN INVENTARIO FÍSICO]]</f>
        <v>0</v>
      </c>
      <c r="T113" s="47"/>
      <c r="U113" s="26">
        <f>IF(Tabla2[[#This Row],[ETAPA SEGÚN RES 022/2015]]=$XFB$17,Q113-T113,0)</f>
        <v>0</v>
      </c>
      <c r="V113" s="29">
        <f>IF(Tabla2[[#This Row],[ETAPA SEGÚN RES 022/2015]]=$XFB$17,IF(Q113&gt;T113,U113*J113,0),0)</f>
        <v>0</v>
      </c>
      <c r="W113" s="31"/>
    </row>
    <row r="114" spans="2:23" x14ac:dyDescent="0.2">
      <c r="B114" s="17">
        <v>100</v>
      </c>
      <c r="C114" s="11"/>
      <c r="D114" s="11"/>
      <c r="E114" s="12"/>
      <c r="F114" s="13"/>
      <c r="G114" s="14"/>
      <c r="H114" s="15"/>
      <c r="I114" s="16"/>
      <c r="J114" s="52">
        <f>+SUM(Tabla2[[#This Row],[FACULTAD /INSTITUTO/ SEDE]:[DISTRIBUIDORES EXTERNOS]])</f>
        <v>0</v>
      </c>
      <c r="K114" s="51"/>
      <c r="L114" s="57"/>
      <c r="M114" s="14"/>
      <c r="N114" s="35"/>
      <c r="O114" s="34"/>
      <c r="P114" s="25"/>
      <c r="Q114" s="26">
        <f>IF(ISERROR(Tabla2[[#This Row],[COSTO TOTAL]]/Tabla2[[#This Row],[TIRAJE]]),0,Tabla2[[#This Row],[COSTO TOTAL]]/Tabla2[[#This Row],[TIRAJE]])</f>
        <v>0</v>
      </c>
      <c r="R114" s="28"/>
      <c r="S114" s="29">
        <f>Tabla2[[#This Row],[COSTO UNITARIO]]*Tabla2[[#This Row],[TOTAL. EJEMPLARES SEGÚN INVENTARIO FÍSICO]]</f>
        <v>0</v>
      </c>
      <c r="T114" s="47"/>
      <c r="U114" s="26">
        <f>IF(Tabla2[[#This Row],[ETAPA SEGÚN RES 022/2015]]=$XFB$17,Q114-T114,0)</f>
        <v>0</v>
      </c>
      <c r="V114" s="29">
        <f>IF(Tabla2[[#This Row],[ETAPA SEGÚN RES 022/2015]]=$XFB$17,IF(Q114&gt;T114,U114*J114,0),0)</f>
        <v>0</v>
      </c>
      <c r="W114" s="31"/>
    </row>
    <row r="115" spans="2:23" x14ac:dyDescent="0.2">
      <c r="B115" s="17">
        <v>101</v>
      </c>
      <c r="C115" s="11"/>
      <c r="D115" s="11"/>
      <c r="E115" s="12"/>
      <c r="F115" s="13"/>
      <c r="G115" s="14"/>
      <c r="H115" s="15"/>
      <c r="I115" s="16"/>
      <c r="J115" s="52">
        <f>+SUM(Tabla2[[#This Row],[FACULTAD /INSTITUTO/ SEDE]:[DISTRIBUIDORES EXTERNOS]])</f>
        <v>0</v>
      </c>
      <c r="K115" s="51"/>
      <c r="L115" s="57"/>
      <c r="M115" s="14"/>
      <c r="N115" s="35"/>
      <c r="O115" s="34"/>
      <c r="P115" s="25"/>
      <c r="Q115" s="26">
        <f>IF(ISERROR(Tabla2[[#This Row],[COSTO TOTAL]]/Tabla2[[#This Row],[TIRAJE]]),0,Tabla2[[#This Row],[COSTO TOTAL]]/Tabla2[[#This Row],[TIRAJE]])</f>
        <v>0</v>
      </c>
      <c r="R115" s="28"/>
      <c r="S115" s="29">
        <f>Tabla2[[#This Row],[COSTO UNITARIO]]*Tabla2[[#This Row],[TOTAL. EJEMPLARES SEGÚN INVENTARIO FÍSICO]]</f>
        <v>0</v>
      </c>
      <c r="T115" s="47"/>
      <c r="U115" s="26">
        <f>IF(Tabla2[[#This Row],[ETAPA SEGÚN RES 022/2015]]=$XFB$17,Q115-T115,0)</f>
        <v>0</v>
      </c>
      <c r="V115" s="29">
        <f>IF(Tabla2[[#This Row],[ETAPA SEGÚN RES 022/2015]]=$XFB$17,IF(Q115&gt;T115,U115*J115,0),0)</f>
        <v>0</v>
      </c>
      <c r="W115" s="31"/>
    </row>
    <row r="116" spans="2:23" x14ac:dyDescent="0.2">
      <c r="B116" s="17">
        <v>102</v>
      </c>
      <c r="C116" s="11"/>
      <c r="D116" s="11"/>
      <c r="E116" s="12"/>
      <c r="F116" s="13"/>
      <c r="G116" s="14"/>
      <c r="H116" s="15"/>
      <c r="I116" s="16"/>
      <c r="J116" s="52">
        <f>+SUM(Tabla2[[#This Row],[FACULTAD /INSTITUTO/ SEDE]:[DISTRIBUIDORES EXTERNOS]])</f>
        <v>0</v>
      </c>
      <c r="K116" s="51"/>
      <c r="L116" s="57"/>
      <c r="M116" s="14"/>
      <c r="N116" s="35"/>
      <c r="O116" s="34"/>
      <c r="P116" s="25"/>
      <c r="Q116" s="26">
        <f>IF(ISERROR(Tabla2[[#This Row],[COSTO TOTAL]]/Tabla2[[#This Row],[TIRAJE]]),0,Tabla2[[#This Row],[COSTO TOTAL]]/Tabla2[[#This Row],[TIRAJE]])</f>
        <v>0</v>
      </c>
      <c r="R116" s="28"/>
      <c r="S116" s="29">
        <f>Tabla2[[#This Row],[COSTO UNITARIO]]*Tabla2[[#This Row],[TOTAL. EJEMPLARES SEGÚN INVENTARIO FÍSICO]]</f>
        <v>0</v>
      </c>
      <c r="T116" s="47"/>
      <c r="U116" s="26">
        <f>IF(Tabla2[[#This Row],[ETAPA SEGÚN RES 022/2015]]=$XFB$17,Q116-T116,0)</f>
        <v>0</v>
      </c>
      <c r="V116" s="29">
        <f>IF(Tabla2[[#This Row],[ETAPA SEGÚN RES 022/2015]]=$XFB$17,IF(Q116&gt;T116,U116*J116,0),0)</f>
        <v>0</v>
      </c>
      <c r="W116" s="31"/>
    </row>
    <row r="117" spans="2:23" x14ac:dyDescent="0.2">
      <c r="B117" s="17">
        <v>103</v>
      </c>
      <c r="C117" s="11"/>
      <c r="D117" s="11"/>
      <c r="E117" s="12"/>
      <c r="F117" s="13"/>
      <c r="G117" s="14"/>
      <c r="H117" s="15"/>
      <c r="I117" s="16"/>
      <c r="J117" s="52">
        <f>+SUM(Tabla2[[#This Row],[FACULTAD /INSTITUTO/ SEDE]:[DISTRIBUIDORES EXTERNOS]])</f>
        <v>0</v>
      </c>
      <c r="K117" s="51"/>
      <c r="L117" s="57"/>
      <c r="M117" s="14"/>
      <c r="N117" s="35"/>
      <c r="O117" s="34"/>
      <c r="P117" s="25"/>
      <c r="Q117" s="26">
        <f>IF(ISERROR(Tabla2[[#This Row],[COSTO TOTAL]]/Tabla2[[#This Row],[TIRAJE]]),0,Tabla2[[#This Row],[COSTO TOTAL]]/Tabla2[[#This Row],[TIRAJE]])</f>
        <v>0</v>
      </c>
      <c r="R117" s="28"/>
      <c r="S117" s="29">
        <f>Tabla2[[#This Row],[COSTO UNITARIO]]*Tabla2[[#This Row],[TOTAL. EJEMPLARES SEGÚN INVENTARIO FÍSICO]]</f>
        <v>0</v>
      </c>
      <c r="T117" s="47"/>
      <c r="U117" s="26">
        <f>IF(Tabla2[[#This Row],[ETAPA SEGÚN RES 022/2015]]=$XFB$17,Q117-T117,0)</f>
        <v>0</v>
      </c>
      <c r="V117" s="29">
        <f>IF(Tabla2[[#This Row],[ETAPA SEGÚN RES 022/2015]]=$XFB$17,IF(Q117&gt;T117,U117*J117,0),0)</f>
        <v>0</v>
      </c>
      <c r="W117" s="31"/>
    </row>
    <row r="118" spans="2:23" x14ac:dyDescent="0.2">
      <c r="B118" s="17">
        <v>104</v>
      </c>
      <c r="C118" s="11"/>
      <c r="D118" s="11"/>
      <c r="E118" s="12"/>
      <c r="F118" s="13"/>
      <c r="G118" s="14"/>
      <c r="H118" s="15"/>
      <c r="I118" s="16"/>
      <c r="J118" s="52">
        <f>+SUM(Tabla2[[#This Row],[FACULTAD /INSTITUTO/ SEDE]:[DISTRIBUIDORES EXTERNOS]])</f>
        <v>0</v>
      </c>
      <c r="K118" s="51"/>
      <c r="L118" s="57"/>
      <c r="M118" s="14"/>
      <c r="N118" s="35"/>
      <c r="O118" s="34"/>
      <c r="P118" s="25"/>
      <c r="Q118" s="26">
        <f>IF(ISERROR(Tabla2[[#This Row],[COSTO TOTAL]]/Tabla2[[#This Row],[TIRAJE]]),0,Tabla2[[#This Row],[COSTO TOTAL]]/Tabla2[[#This Row],[TIRAJE]])</f>
        <v>0</v>
      </c>
      <c r="R118" s="28"/>
      <c r="S118" s="29">
        <f>Tabla2[[#This Row],[COSTO UNITARIO]]*Tabla2[[#This Row],[TOTAL. EJEMPLARES SEGÚN INVENTARIO FÍSICO]]</f>
        <v>0</v>
      </c>
      <c r="T118" s="47"/>
      <c r="U118" s="26">
        <f>IF(Tabla2[[#This Row],[ETAPA SEGÚN RES 022/2015]]=$XFB$17,Q118-T118,0)</f>
        <v>0</v>
      </c>
      <c r="V118" s="29">
        <f>IF(Tabla2[[#This Row],[ETAPA SEGÚN RES 022/2015]]=$XFB$17,IF(Q118&gt;T118,U118*J118,0),0)</f>
        <v>0</v>
      </c>
      <c r="W118" s="31"/>
    </row>
    <row r="119" spans="2:23" x14ac:dyDescent="0.2">
      <c r="B119" s="17">
        <v>105</v>
      </c>
      <c r="C119" s="11"/>
      <c r="D119" s="11"/>
      <c r="E119" s="12"/>
      <c r="F119" s="13"/>
      <c r="G119" s="14"/>
      <c r="H119" s="15"/>
      <c r="I119" s="16"/>
      <c r="J119" s="52">
        <f>+SUM(Tabla2[[#This Row],[FACULTAD /INSTITUTO/ SEDE]:[DISTRIBUIDORES EXTERNOS]])</f>
        <v>0</v>
      </c>
      <c r="K119" s="51"/>
      <c r="L119" s="57"/>
      <c r="M119" s="14"/>
      <c r="N119" s="35"/>
      <c r="O119" s="34"/>
      <c r="P119" s="25"/>
      <c r="Q119" s="26">
        <f>IF(ISERROR(Tabla2[[#This Row],[COSTO TOTAL]]/Tabla2[[#This Row],[TIRAJE]]),0,Tabla2[[#This Row],[COSTO TOTAL]]/Tabla2[[#This Row],[TIRAJE]])</f>
        <v>0</v>
      </c>
      <c r="R119" s="28"/>
      <c r="S119" s="29">
        <f>Tabla2[[#This Row],[COSTO UNITARIO]]*Tabla2[[#This Row],[TOTAL. EJEMPLARES SEGÚN INVENTARIO FÍSICO]]</f>
        <v>0</v>
      </c>
      <c r="T119" s="47"/>
      <c r="U119" s="26">
        <f>IF(Tabla2[[#This Row],[ETAPA SEGÚN RES 022/2015]]=$XFB$17,Q119-T119,0)</f>
        <v>0</v>
      </c>
      <c r="V119" s="29">
        <f>IF(Tabla2[[#This Row],[ETAPA SEGÚN RES 022/2015]]=$XFB$17,IF(Q119&gt;T119,U119*J119,0),0)</f>
        <v>0</v>
      </c>
      <c r="W119" s="31"/>
    </row>
    <row r="120" spans="2:23" x14ac:dyDescent="0.2">
      <c r="B120" s="17">
        <v>106</v>
      </c>
      <c r="C120" s="11"/>
      <c r="D120" s="11"/>
      <c r="E120" s="12"/>
      <c r="F120" s="13"/>
      <c r="G120" s="14"/>
      <c r="H120" s="15"/>
      <c r="I120" s="16"/>
      <c r="J120" s="52">
        <f>+SUM(Tabla2[[#This Row],[FACULTAD /INSTITUTO/ SEDE]:[DISTRIBUIDORES EXTERNOS]])</f>
        <v>0</v>
      </c>
      <c r="K120" s="51"/>
      <c r="L120" s="57"/>
      <c r="M120" s="14"/>
      <c r="N120" s="35"/>
      <c r="O120" s="34"/>
      <c r="P120" s="25"/>
      <c r="Q120" s="26">
        <f>IF(ISERROR(Tabla2[[#This Row],[COSTO TOTAL]]/Tabla2[[#This Row],[TIRAJE]]),0,Tabla2[[#This Row],[COSTO TOTAL]]/Tabla2[[#This Row],[TIRAJE]])</f>
        <v>0</v>
      </c>
      <c r="R120" s="28"/>
      <c r="S120" s="29">
        <f>Tabla2[[#This Row],[COSTO UNITARIO]]*Tabla2[[#This Row],[TOTAL. EJEMPLARES SEGÚN INVENTARIO FÍSICO]]</f>
        <v>0</v>
      </c>
      <c r="T120" s="47"/>
      <c r="U120" s="26">
        <f>IF(Tabla2[[#This Row],[ETAPA SEGÚN RES 022/2015]]=$XFB$17,Q120-T120,0)</f>
        <v>0</v>
      </c>
      <c r="V120" s="29">
        <f>IF(Tabla2[[#This Row],[ETAPA SEGÚN RES 022/2015]]=$XFB$17,IF(Q120&gt;T120,U120*J120,0),0)</f>
        <v>0</v>
      </c>
      <c r="W120" s="31"/>
    </row>
    <row r="121" spans="2:23" x14ac:dyDescent="0.2">
      <c r="B121" s="17">
        <v>107</v>
      </c>
      <c r="C121" s="11"/>
      <c r="D121" s="11"/>
      <c r="E121" s="12"/>
      <c r="F121" s="13"/>
      <c r="G121" s="14"/>
      <c r="H121" s="15"/>
      <c r="I121" s="16"/>
      <c r="J121" s="52">
        <f>+SUM(Tabla2[[#This Row],[FACULTAD /INSTITUTO/ SEDE]:[DISTRIBUIDORES EXTERNOS]])</f>
        <v>0</v>
      </c>
      <c r="K121" s="51"/>
      <c r="L121" s="57"/>
      <c r="M121" s="14"/>
      <c r="N121" s="35"/>
      <c r="O121" s="34"/>
      <c r="P121" s="25"/>
      <c r="Q121" s="26">
        <f>IF(ISERROR(Tabla2[[#This Row],[COSTO TOTAL]]/Tabla2[[#This Row],[TIRAJE]]),0,Tabla2[[#This Row],[COSTO TOTAL]]/Tabla2[[#This Row],[TIRAJE]])</f>
        <v>0</v>
      </c>
      <c r="R121" s="28"/>
      <c r="S121" s="29">
        <f>Tabla2[[#This Row],[COSTO UNITARIO]]*Tabla2[[#This Row],[TOTAL. EJEMPLARES SEGÚN INVENTARIO FÍSICO]]</f>
        <v>0</v>
      </c>
      <c r="T121" s="47"/>
      <c r="U121" s="26">
        <f>IF(Tabla2[[#This Row],[ETAPA SEGÚN RES 022/2015]]=$XFB$17,Q121-T121,0)</f>
        <v>0</v>
      </c>
      <c r="V121" s="29">
        <f>IF(Tabla2[[#This Row],[ETAPA SEGÚN RES 022/2015]]=$XFB$17,IF(Q121&gt;T121,U121*J121,0),0)</f>
        <v>0</v>
      </c>
      <c r="W121" s="31"/>
    </row>
    <row r="122" spans="2:23" x14ac:dyDescent="0.2">
      <c r="B122" s="17">
        <v>108</v>
      </c>
      <c r="C122" s="11"/>
      <c r="D122" s="11"/>
      <c r="E122" s="12"/>
      <c r="F122" s="13"/>
      <c r="G122" s="14"/>
      <c r="H122" s="15"/>
      <c r="I122" s="16"/>
      <c r="J122" s="52">
        <f>+SUM(Tabla2[[#This Row],[FACULTAD /INSTITUTO/ SEDE]:[DISTRIBUIDORES EXTERNOS]])</f>
        <v>0</v>
      </c>
      <c r="K122" s="51"/>
      <c r="L122" s="57"/>
      <c r="M122" s="14"/>
      <c r="N122" s="35"/>
      <c r="O122" s="34"/>
      <c r="P122" s="25"/>
      <c r="Q122" s="26">
        <f>IF(ISERROR(Tabla2[[#This Row],[COSTO TOTAL]]/Tabla2[[#This Row],[TIRAJE]]),0,Tabla2[[#This Row],[COSTO TOTAL]]/Tabla2[[#This Row],[TIRAJE]])</f>
        <v>0</v>
      </c>
      <c r="R122" s="28"/>
      <c r="S122" s="29">
        <f>Tabla2[[#This Row],[COSTO UNITARIO]]*Tabla2[[#This Row],[TOTAL. EJEMPLARES SEGÚN INVENTARIO FÍSICO]]</f>
        <v>0</v>
      </c>
      <c r="T122" s="47"/>
      <c r="U122" s="26">
        <f>IF(Tabla2[[#This Row],[ETAPA SEGÚN RES 022/2015]]=$XFB$17,Q122-T122,0)</f>
        <v>0</v>
      </c>
      <c r="V122" s="29">
        <f>IF(Tabla2[[#This Row],[ETAPA SEGÚN RES 022/2015]]=$XFB$17,IF(Q122&gt;T122,U122*J122,0),0)</f>
        <v>0</v>
      </c>
      <c r="W122" s="31"/>
    </row>
    <row r="123" spans="2:23" x14ac:dyDescent="0.2">
      <c r="B123" s="17">
        <v>109</v>
      </c>
      <c r="C123" s="11"/>
      <c r="D123" s="11"/>
      <c r="E123" s="12"/>
      <c r="F123" s="13"/>
      <c r="G123" s="14"/>
      <c r="H123" s="15"/>
      <c r="I123" s="16"/>
      <c r="J123" s="52">
        <f>+SUM(Tabla2[[#This Row],[FACULTAD /INSTITUTO/ SEDE]:[DISTRIBUIDORES EXTERNOS]])</f>
        <v>0</v>
      </c>
      <c r="K123" s="51"/>
      <c r="L123" s="57"/>
      <c r="M123" s="14"/>
      <c r="N123" s="35"/>
      <c r="O123" s="34"/>
      <c r="P123" s="25"/>
      <c r="Q123" s="26">
        <f>IF(ISERROR(Tabla2[[#This Row],[COSTO TOTAL]]/Tabla2[[#This Row],[TIRAJE]]),0,Tabla2[[#This Row],[COSTO TOTAL]]/Tabla2[[#This Row],[TIRAJE]])</f>
        <v>0</v>
      </c>
      <c r="R123" s="28"/>
      <c r="S123" s="29">
        <f>Tabla2[[#This Row],[COSTO UNITARIO]]*Tabla2[[#This Row],[TOTAL. EJEMPLARES SEGÚN INVENTARIO FÍSICO]]</f>
        <v>0</v>
      </c>
      <c r="T123" s="47"/>
      <c r="U123" s="26">
        <f>IF(Tabla2[[#This Row],[ETAPA SEGÚN RES 022/2015]]=$XFB$17,Q123-T123,0)</f>
        <v>0</v>
      </c>
      <c r="V123" s="29">
        <f>IF(Tabla2[[#This Row],[ETAPA SEGÚN RES 022/2015]]=$XFB$17,IF(Q123&gt;T123,U123*J123,0),0)</f>
        <v>0</v>
      </c>
      <c r="W123" s="31"/>
    </row>
    <row r="124" spans="2:23" x14ac:dyDescent="0.2">
      <c r="B124" s="17">
        <v>110</v>
      </c>
      <c r="C124" s="11"/>
      <c r="D124" s="11"/>
      <c r="E124" s="12"/>
      <c r="F124" s="13"/>
      <c r="G124" s="14"/>
      <c r="H124" s="15"/>
      <c r="I124" s="16"/>
      <c r="J124" s="52">
        <f>+SUM(Tabla2[[#This Row],[FACULTAD /INSTITUTO/ SEDE]:[DISTRIBUIDORES EXTERNOS]])</f>
        <v>0</v>
      </c>
      <c r="K124" s="51"/>
      <c r="L124" s="57"/>
      <c r="M124" s="14"/>
      <c r="N124" s="35"/>
      <c r="O124" s="34"/>
      <c r="P124" s="25"/>
      <c r="Q124" s="26">
        <f>IF(ISERROR(Tabla2[[#This Row],[COSTO TOTAL]]/Tabla2[[#This Row],[TIRAJE]]),0,Tabla2[[#This Row],[COSTO TOTAL]]/Tabla2[[#This Row],[TIRAJE]])</f>
        <v>0</v>
      </c>
      <c r="R124" s="28"/>
      <c r="S124" s="29">
        <f>Tabla2[[#This Row],[COSTO UNITARIO]]*Tabla2[[#This Row],[TOTAL. EJEMPLARES SEGÚN INVENTARIO FÍSICO]]</f>
        <v>0</v>
      </c>
      <c r="T124" s="47"/>
      <c r="U124" s="26">
        <f>IF(Tabla2[[#This Row],[ETAPA SEGÚN RES 022/2015]]=$XFB$17,Q124-T124,0)</f>
        <v>0</v>
      </c>
      <c r="V124" s="29">
        <f>IF(Tabla2[[#This Row],[ETAPA SEGÚN RES 022/2015]]=$XFB$17,IF(Q124&gt;T124,U124*J124,0),0)</f>
        <v>0</v>
      </c>
      <c r="W124" s="31"/>
    </row>
    <row r="125" spans="2:23" x14ac:dyDescent="0.2">
      <c r="B125" s="17">
        <v>111</v>
      </c>
      <c r="C125" s="11"/>
      <c r="D125" s="11"/>
      <c r="E125" s="12"/>
      <c r="F125" s="13"/>
      <c r="G125" s="14"/>
      <c r="H125" s="15"/>
      <c r="I125" s="16"/>
      <c r="J125" s="52">
        <f>+SUM(Tabla2[[#This Row],[FACULTAD /INSTITUTO/ SEDE]:[DISTRIBUIDORES EXTERNOS]])</f>
        <v>0</v>
      </c>
      <c r="K125" s="51"/>
      <c r="L125" s="57"/>
      <c r="M125" s="14"/>
      <c r="N125" s="35"/>
      <c r="O125" s="34"/>
      <c r="P125" s="25"/>
      <c r="Q125" s="26">
        <f>IF(ISERROR(Tabla2[[#This Row],[COSTO TOTAL]]/Tabla2[[#This Row],[TIRAJE]]),0,Tabla2[[#This Row],[COSTO TOTAL]]/Tabla2[[#This Row],[TIRAJE]])</f>
        <v>0</v>
      </c>
      <c r="R125" s="28"/>
      <c r="S125" s="29">
        <f>Tabla2[[#This Row],[COSTO UNITARIO]]*Tabla2[[#This Row],[TOTAL. EJEMPLARES SEGÚN INVENTARIO FÍSICO]]</f>
        <v>0</v>
      </c>
      <c r="T125" s="47"/>
      <c r="U125" s="26">
        <f>IF(Tabla2[[#This Row],[ETAPA SEGÚN RES 022/2015]]=$XFB$17,Q125-T125,0)</f>
        <v>0</v>
      </c>
      <c r="V125" s="29">
        <f>IF(Tabla2[[#This Row],[ETAPA SEGÚN RES 022/2015]]=$XFB$17,IF(Q125&gt;T125,U125*J125,0),0)</f>
        <v>0</v>
      </c>
      <c r="W125" s="31"/>
    </row>
    <row r="126" spans="2:23" x14ac:dyDescent="0.2">
      <c r="B126" s="17">
        <v>112</v>
      </c>
      <c r="C126" s="11"/>
      <c r="D126" s="11"/>
      <c r="E126" s="12"/>
      <c r="F126" s="13"/>
      <c r="G126" s="14"/>
      <c r="H126" s="15"/>
      <c r="I126" s="16"/>
      <c r="J126" s="52">
        <f>+SUM(Tabla2[[#This Row],[FACULTAD /INSTITUTO/ SEDE]:[DISTRIBUIDORES EXTERNOS]])</f>
        <v>0</v>
      </c>
      <c r="K126" s="51"/>
      <c r="L126" s="57"/>
      <c r="M126" s="14"/>
      <c r="N126" s="35"/>
      <c r="O126" s="34"/>
      <c r="P126" s="25"/>
      <c r="Q126" s="26">
        <f>IF(ISERROR(Tabla2[[#This Row],[COSTO TOTAL]]/Tabla2[[#This Row],[TIRAJE]]),0,Tabla2[[#This Row],[COSTO TOTAL]]/Tabla2[[#This Row],[TIRAJE]])</f>
        <v>0</v>
      </c>
      <c r="R126" s="28"/>
      <c r="S126" s="29">
        <f>Tabla2[[#This Row],[COSTO UNITARIO]]*Tabla2[[#This Row],[TOTAL. EJEMPLARES SEGÚN INVENTARIO FÍSICO]]</f>
        <v>0</v>
      </c>
      <c r="T126" s="47"/>
      <c r="U126" s="26">
        <f>IF(Tabla2[[#This Row],[ETAPA SEGÚN RES 022/2015]]=$XFB$17,Q126-T126,0)</f>
        <v>0</v>
      </c>
      <c r="V126" s="29">
        <f>IF(Tabla2[[#This Row],[ETAPA SEGÚN RES 022/2015]]=$XFB$17,IF(Q126&gt;T126,U126*J126,0),0)</f>
        <v>0</v>
      </c>
      <c r="W126" s="31"/>
    </row>
    <row r="127" spans="2:23" x14ac:dyDescent="0.2">
      <c r="B127" s="17">
        <v>113</v>
      </c>
      <c r="C127" s="11"/>
      <c r="D127" s="11"/>
      <c r="E127" s="12"/>
      <c r="F127" s="13"/>
      <c r="G127" s="14"/>
      <c r="H127" s="15"/>
      <c r="I127" s="16"/>
      <c r="J127" s="52">
        <f>+SUM(Tabla2[[#This Row],[FACULTAD /INSTITUTO/ SEDE]:[DISTRIBUIDORES EXTERNOS]])</f>
        <v>0</v>
      </c>
      <c r="K127" s="51"/>
      <c r="L127" s="57"/>
      <c r="M127" s="14"/>
      <c r="N127" s="35"/>
      <c r="O127" s="34"/>
      <c r="P127" s="25"/>
      <c r="Q127" s="26">
        <f>IF(ISERROR(Tabla2[[#This Row],[COSTO TOTAL]]/Tabla2[[#This Row],[TIRAJE]]),0,Tabla2[[#This Row],[COSTO TOTAL]]/Tabla2[[#This Row],[TIRAJE]])</f>
        <v>0</v>
      </c>
      <c r="R127" s="28"/>
      <c r="S127" s="29">
        <f>Tabla2[[#This Row],[COSTO UNITARIO]]*Tabla2[[#This Row],[TOTAL. EJEMPLARES SEGÚN INVENTARIO FÍSICO]]</f>
        <v>0</v>
      </c>
      <c r="T127" s="47"/>
      <c r="U127" s="26">
        <f>IF(Tabla2[[#This Row],[ETAPA SEGÚN RES 022/2015]]=$XFB$17,Q127-T127,0)</f>
        <v>0</v>
      </c>
      <c r="V127" s="29">
        <f>IF(Tabla2[[#This Row],[ETAPA SEGÚN RES 022/2015]]=$XFB$17,IF(Q127&gt;T127,U127*J127,0),0)</f>
        <v>0</v>
      </c>
      <c r="W127" s="31"/>
    </row>
    <row r="128" spans="2:23" x14ac:dyDescent="0.2">
      <c r="B128" s="17">
        <v>114</v>
      </c>
      <c r="C128" s="11"/>
      <c r="D128" s="11"/>
      <c r="E128" s="12"/>
      <c r="F128" s="13"/>
      <c r="G128" s="14"/>
      <c r="H128" s="15"/>
      <c r="I128" s="16"/>
      <c r="J128" s="52">
        <f>+SUM(Tabla2[[#This Row],[FACULTAD /INSTITUTO/ SEDE]:[DISTRIBUIDORES EXTERNOS]])</f>
        <v>0</v>
      </c>
      <c r="K128" s="51"/>
      <c r="L128" s="57"/>
      <c r="M128" s="14"/>
      <c r="N128" s="35"/>
      <c r="O128" s="34"/>
      <c r="P128" s="25"/>
      <c r="Q128" s="26">
        <f>IF(ISERROR(Tabla2[[#This Row],[COSTO TOTAL]]/Tabla2[[#This Row],[TIRAJE]]),0,Tabla2[[#This Row],[COSTO TOTAL]]/Tabla2[[#This Row],[TIRAJE]])</f>
        <v>0</v>
      </c>
      <c r="R128" s="28"/>
      <c r="S128" s="29">
        <f>Tabla2[[#This Row],[COSTO UNITARIO]]*Tabla2[[#This Row],[TOTAL. EJEMPLARES SEGÚN INVENTARIO FÍSICO]]</f>
        <v>0</v>
      </c>
      <c r="T128" s="47"/>
      <c r="U128" s="26">
        <f>IF(Tabla2[[#This Row],[ETAPA SEGÚN RES 022/2015]]=$XFB$17,Q128-T128,0)</f>
        <v>0</v>
      </c>
      <c r="V128" s="29">
        <f>IF(Tabla2[[#This Row],[ETAPA SEGÚN RES 022/2015]]=$XFB$17,IF(Q128&gt;T128,U128*J128,0),0)</f>
        <v>0</v>
      </c>
      <c r="W128" s="31"/>
    </row>
    <row r="129" spans="2:23" x14ac:dyDescent="0.2">
      <c r="B129" s="17">
        <v>115</v>
      </c>
      <c r="C129" s="11"/>
      <c r="D129" s="11"/>
      <c r="E129" s="12"/>
      <c r="F129" s="13"/>
      <c r="G129" s="14"/>
      <c r="H129" s="15"/>
      <c r="I129" s="16"/>
      <c r="J129" s="52">
        <f>+SUM(Tabla2[[#This Row],[FACULTAD /INSTITUTO/ SEDE]:[DISTRIBUIDORES EXTERNOS]])</f>
        <v>0</v>
      </c>
      <c r="K129" s="51"/>
      <c r="L129" s="57"/>
      <c r="M129" s="14"/>
      <c r="N129" s="35"/>
      <c r="O129" s="34"/>
      <c r="P129" s="25"/>
      <c r="Q129" s="26">
        <f>IF(ISERROR(Tabla2[[#This Row],[COSTO TOTAL]]/Tabla2[[#This Row],[TIRAJE]]),0,Tabla2[[#This Row],[COSTO TOTAL]]/Tabla2[[#This Row],[TIRAJE]])</f>
        <v>0</v>
      </c>
      <c r="R129" s="28"/>
      <c r="S129" s="29">
        <f>Tabla2[[#This Row],[COSTO UNITARIO]]*Tabla2[[#This Row],[TOTAL. EJEMPLARES SEGÚN INVENTARIO FÍSICO]]</f>
        <v>0</v>
      </c>
      <c r="T129" s="47"/>
      <c r="U129" s="26">
        <f>IF(Tabla2[[#This Row],[ETAPA SEGÚN RES 022/2015]]=$XFB$17,Q129-T129,0)</f>
        <v>0</v>
      </c>
      <c r="V129" s="29">
        <f>IF(Tabla2[[#This Row],[ETAPA SEGÚN RES 022/2015]]=$XFB$17,IF(Q129&gt;T129,U129*J129,0),0)</f>
        <v>0</v>
      </c>
      <c r="W129" s="31"/>
    </row>
    <row r="130" spans="2:23" x14ac:dyDescent="0.2">
      <c r="B130" s="17">
        <v>116</v>
      </c>
      <c r="C130" s="11"/>
      <c r="D130" s="11"/>
      <c r="E130" s="12"/>
      <c r="F130" s="13"/>
      <c r="G130" s="14"/>
      <c r="H130" s="15"/>
      <c r="I130" s="16"/>
      <c r="J130" s="52">
        <f>+SUM(Tabla2[[#This Row],[FACULTAD /INSTITUTO/ SEDE]:[DISTRIBUIDORES EXTERNOS]])</f>
        <v>0</v>
      </c>
      <c r="K130" s="51"/>
      <c r="L130" s="57"/>
      <c r="M130" s="14"/>
      <c r="N130" s="35"/>
      <c r="O130" s="34"/>
      <c r="P130" s="25"/>
      <c r="Q130" s="26">
        <f>IF(ISERROR(Tabla2[[#This Row],[COSTO TOTAL]]/Tabla2[[#This Row],[TIRAJE]]),0,Tabla2[[#This Row],[COSTO TOTAL]]/Tabla2[[#This Row],[TIRAJE]])</f>
        <v>0</v>
      </c>
      <c r="R130" s="28"/>
      <c r="S130" s="29">
        <f>Tabla2[[#This Row],[COSTO UNITARIO]]*Tabla2[[#This Row],[TOTAL. EJEMPLARES SEGÚN INVENTARIO FÍSICO]]</f>
        <v>0</v>
      </c>
      <c r="T130" s="47"/>
      <c r="U130" s="26">
        <f>IF(Tabla2[[#This Row],[ETAPA SEGÚN RES 022/2015]]=$XFB$17,Q130-T130,0)</f>
        <v>0</v>
      </c>
      <c r="V130" s="29">
        <f>IF(Tabla2[[#This Row],[ETAPA SEGÚN RES 022/2015]]=$XFB$17,IF(Q130&gt;T130,U130*J130,0),0)</f>
        <v>0</v>
      </c>
      <c r="W130" s="31"/>
    </row>
    <row r="131" spans="2:23" x14ac:dyDescent="0.2">
      <c r="B131" s="17">
        <v>117</v>
      </c>
      <c r="C131" s="11"/>
      <c r="D131" s="11"/>
      <c r="E131" s="12"/>
      <c r="F131" s="13"/>
      <c r="G131" s="14"/>
      <c r="H131" s="15"/>
      <c r="I131" s="16"/>
      <c r="J131" s="52">
        <f>+SUM(Tabla2[[#This Row],[FACULTAD /INSTITUTO/ SEDE]:[DISTRIBUIDORES EXTERNOS]])</f>
        <v>0</v>
      </c>
      <c r="K131" s="51"/>
      <c r="L131" s="57"/>
      <c r="M131" s="14"/>
      <c r="N131" s="35"/>
      <c r="O131" s="34"/>
      <c r="P131" s="25"/>
      <c r="Q131" s="26">
        <f>IF(ISERROR(Tabla2[[#This Row],[COSTO TOTAL]]/Tabla2[[#This Row],[TIRAJE]]),0,Tabla2[[#This Row],[COSTO TOTAL]]/Tabla2[[#This Row],[TIRAJE]])</f>
        <v>0</v>
      </c>
      <c r="R131" s="28"/>
      <c r="S131" s="29">
        <f>Tabla2[[#This Row],[COSTO UNITARIO]]*Tabla2[[#This Row],[TOTAL. EJEMPLARES SEGÚN INVENTARIO FÍSICO]]</f>
        <v>0</v>
      </c>
      <c r="T131" s="47"/>
      <c r="U131" s="26">
        <f>IF(Tabla2[[#This Row],[ETAPA SEGÚN RES 022/2015]]=$XFB$17,Q131-T131,0)</f>
        <v>0</v>
      </c>
      <c r="V131" s="29">
        <f>IF(Tabla2[[#This Row],[ETAPA SEGÚN RES 022/2015]]=$XFB$17,IF(Q131&gt;T131,U131*J131,0),0)</f>
        <v>0</v>
      </c>
      <c r="W131" s="31"/>
    </row>
    <row r="132" spans="2:23" x14ac:dyDescent="0.2">
      <c r="B132" s="17">
        <v>118</v>
      </c>
      <c r="C132" s="11"/>
      <c r="D132" s="11"/>
      <c r="E132" s="12"/>
      <c r="F132" s="13"/>
      <c r="G132" s="14"/>
      <c r="H132" s="15"/>
      <c r="I132" s="16"/>
      <c r="J132" s="52">
        <f>+SUM(Tabla2[[#This Row],[FACULTAD /INSTITUTO/ SEDE]:[DISTRIBUIDORES EXTERNOS]])</f>
        <v>0</v>
      </c>
      <c r="K132" s="51"/>
      <c r="L132" s="57"/>
      <c r="M132" s="14"/>
      <c r="N132" s="35"/>
      <c r="O132" s="34"/>
      <c r="P132" s="25"/>
      <c r="Q132" s="26">
        <f>IF(ISERROR(Tabla2[[#This Row],[COSTO TOTAL]]/Tabla2[[#This Row],[TIRAJE]]),0,Tabla2[[#This Row],[COSTO TOTAL]]/Tabla2[[#This Row],[TIRAJE]])</f>
        <v>0</v>
      </c>
      <c r="R132" s="28"/>
      <c r="S132" s="29">
        <f>Tabla2[[#This Row],[COSTO UNITARIO]]*Tabla2[[#This Row],[TOTAL. EJEMPLARES SEGÚN INVENTARIO FÍSICO]]</f>
        <v>0</v>
      </c>
      <c r="T132" s="47"/>
      <c r="U132" s="26">
        <f>IF(Tabla2[[#This Row],[ETAPA SEGÚN RES 022/2015]]=$XFB$17,Q132-T132,0)</f>
        <v>0</v>
      </c>
      <c r="V132" s="29">
        <f>IF(Tabla2[[#This Row],[ETAPA SEGÚN RES 022/2015]]=$XFB$17,IF(Q132&gt;T132,U132*J132,0),0)</f>
        <v>0</v>
      </c>
      <c r="W132" s="31"/>
    </row>
    <row r="133" spans="2:23" x14ac:dyDescent="0.2">
      <c r="B133" s="17">
        <v>119</v>
      </c>
      <c r="C133" s="11"/>
      <c r="D133" s="11"/>
      <c r="E133" s="12"/>
      <c r="F133" s="13"/>
      <c r="G133" s="14"/>
      <c r="H133" s="15"/>
      <c r="I133" s="16"/>
      <c r="J133" s="52">
        <f>+SUM(Tabla2[[#This Row],[FACULTAD /INSTITUTO/ SEDE]:[DISTRIBUIDORES EXTERNOS]])</f>
        <v>0</v>
      </c>
      <c r="K133" s="51"/>
      <c r="L133" s="57"/>
      <c r="M133" s="14"/>
      <c r="N133" s="35"/>
      <c r="O133" s="34"/>
      <c r="P133" s="25"/>
      <c r="Q133" s="26">
        <f>IF(ISERROR(Tabla2[[#This Row],[COSTO TOTAL]]/Tabla2[[#This Row],[TIRAJE]]),0,Tabla2[[#This Row],[COSTO TOTAL]]/Tabla2[[#This Row],[TIRAJE]])</f>
        <v>0</v>
      </c>
      <c r="R133" s="28"/>
      <c r="S133" s="29">
        <f>Tabla2[[#This Row],[COSTO UNITARIO]]*Tabla2[[#This Row],[TOTAL. EJEMPLARES SEGÚN INVENTARIO FÍSICO]]</f>
        <v>0</v>
      </c>
      <c r="T133" s="47"/>
      <c r="U133" s="26">
        <f>IF(Tabla2[[#This Row],[ETAPA SEGÚN RES 022/2015]]=$XFB$17,Q133-T133,0)</f>
        <v>0</v>
      </c>
      <c r="V133" s="29">
        <f>IF(Tabla2[[#This Row],[ETAPA SEGÚN RES 022/2015]]=$XFB$17,IF(Q133&gt;T133,U133*J133,0),0)</f>
        <v>0</v>
      </c>
      <c r="W133" s="31"/>
    </row>
    <row r="134" spans="2:23" x14ac:dyDescent="0.2">
      <c r="B134" s="17">
        <v>120</v>
      </c>
      <c r="C134" s="11"/>
      <c r="D134" s="11"/>
      <c r="E134" s="12"/>
      <c r="F134" s="13"/>
      <c r="G134" s="14"/>
      <c r="H134" s="15"/>
      <c r="I134" s="16"/>
      <c r="J134" s="52">
        <f>+SUM(Tabla2[[#This Row],[FACULTAD /INSTITUTO/ SEDE]:[DISTRIBUIDORES EXTERNOS]])</f>
        <v>0</v>
      </c>
      <c r="K134" s="51"/>
      <c r="L134" s="57"/>
      <c r="M134" s="14"/>
      <c r="N134" s="35"/>
      <c r="O134" s="34"/>
      <c r="P134" s="25"/>
      <c r="Q134" s="26">
        <f>IF(ISERROR(Tabla2[[#This Row],[COSTO TOTAL]]/Tabla2[[#This Row],[TIRAJE]]),0,Tabla2[[#This Row],[COSTO TOTAL]]/Tabla2[[#This Row],[TIRAJE]])</f>
        <v>0</v>
      </c>
      <c r="R134" s="28"/>
      <c r="S134" s="29">
        <f>Tabla2[[#This Row],[COSTO UNITARIO]]*Tabla2[[#This Row],[TOTAL. EJEMPLARES SEGÚN INVENTARIO FÍSICO]]</f>
        <v>0</v>
      </c>
      <c r="T134" s="47"/>
      <c r="U134" s="26">
        <f>IF(Tabla2[[#This Row],[ETAPA SEGÚN RES 022/2015]]=$XFB$17,Q134-T134,0)</f>
        <v>0</v>
      </c>
      <c r="V134" s="29">
        <f>IF(Tabla2[[#This Row],[ETAPA SEGÚN RES 022/2015]]=$XFB$17,IF(Q134&gt;T134,U134*J134,0),0)</f>
        <v>0</v>
      </c>
      <c r="W134" s="31"/>
    </row>
    <row r="135" spans="2:23" x14ac:dyDescent="0.2">
      <c r="B135" s="17">
        <v>121</v>
      </c>
      <c r="C135" s="11"/>
      <c r="D135" s="11"/>
      <c r="E135" s="12"/>
      <c r="F135" s="13"/>
      <c r="G135" s="14"/>
      <c r="H135" s="15"/>
      <c r="I135" s="16"/>
      <c r="J135" s="52">
        <f>+SUM(Tabla2[[#This Row],[FACULTAD /INSTITUTO/ SEDE]:[DISTRIBUIDORES EXTERNOS]])</f>
        <v>0</v>
      </c>
      <c r="K135" s="51"/>
      <c r="L135" s="57"/>
      <c r="M135" s="14"/>
      <c r="N135" s="35"/>
      <c r="O135" s="34"/>
      <c r="P135" s="25"/>
      <c r="Q135" s="26">
        <f>IF(ISERROR(Tabla2[[#This Row],[COSTO TOTAL]]/Tabla2[[#This Row],[TIRAJE]]),0,Tabla2[[#This Row],[COSTO TOTAL]]/Tabla2[[#This Row],[TIRAJE]])</f>
        <v>0</v>
      </c>
      <c r="R135" s="28"/>
      <c r="S135" s="29">
        <f>Tabla2[[#This Row],[COSTO UNITARIO]]*Tabla2[[#This Row],[TOTAL. EJEMPLARES SEGÚN INVENTARIO FÍSICO]]</f>
        <v>0</v>
      </c>
      <c r="T135" s="47"/>
      <c r="U135" s="26">
        <f>IF(Tabla2[[#This Row],[ETAPA SEGÚN RES 022/2015]]=$XFB$17,Q135-T135,0)</f>
        <v>0</v>
      </c>
      <c r="V135" s="29">
        <f>IF(Tabla2[[#This Row],[ETAPA SEGÚN RES 022/2015]]=$XFB$17,IF(Q135&gt;T135,U135*J135,0),0)</f>
        <v>0</v>
      </c>
      <c r="W135" s="31"/>
    </row>
    <row r="136" spans="2:23" x14ac:dyDescent="0.2">
      <c r="B136" s="17">
        <v>122</v>
      </c>
      <c r="C136" s="11"/>
      <c r="D136" s="11"/>
      <c r="E136" s="12"/>
      <c r="F136" s="13"/>
      <c r="G136" s="14"/>
      <c r="H136" s="15"/>
      <c r="I136" s="16"/>
      <c r="J136" s="52">
        <f>+SUM(Tabla2[[#This Row],[FACULTAD /INSTITUTO/ SEDE]:[DISTRIBUIDORES EXTERNOS]])</f>
        <v>0</v>
      </c>
      <c r="K136" s="51"/>
      <c r="L136" s="57"/>
      <c r="M136" s="14"/>
      <c r="N136" s="35"/>
      <c r="O136" s="34"/>
      <c r="P136" s="25"/>
      <c r="Q136" s="26">
        <f>IF(ISERROR(Tabla2[[#This Row],[COSTO TOTAL]]/Tabla2[[#This Row],[TIRAJE]]),0,Tabla2[[#This Row],[COSTO TOTAL]]/Tabla2[[#This Row],[TIRAJE]])</f>
        <v>0</v>
      </c>
      <c r="R136" s="28"/>
      <c r="S136" s="29">
        <f>Tabla2[[#This Row],[COSTO UNITARIO]]*Tabla2[[#This Row],[TOTAL. EJEMPLARES SEGÚN INVENTARIO FÍSICO]]</f>
        <v>0</v>
      </c>
      <c r="T136" s="47"/>
      <c r="U136" s="26">
        <f>IF(Tabla2[[#This Row],[ETAPA SEGÚN RES 022/2015]]=$XFB$17,Q136-T136,0)</f>
        <v>0</v>
      </c>
      <c r="V136" s="29">
        <f>IF(Tabla2[[#This Row],[ETAPA SEGÚN RES 022/2015]]=$XFB$17,IF(Q136&gt;T136,U136*J136,0),0)</f>
        <v>0</v>
      </c>
      <c r="W136" s="31"/>
    </row>
    <row r="137" spans="2:23" x14ac:dyDescent="0.2">
      <c r="B137" s="17">
        <v>123</v>
      </c>
      <c r="C137" s="11"/>
      <c r="D137" s="11"/>
      <c r="E137" s="12"/>
      <c r="F137" s="13"/>
      <c r="G137" s="14"/>
      <c r="H137" s="15"/>
      <c r="I137" s="16"/>
      <c r="J137" s="52">
        <f>+SUM(Tabla2[[#This Row],[FACULTAD /INSTITUTO/ SEDE]:[DISTRIBUIDORES EXTERNOS]])</f>
        <v>0</v>
      </c>
      <c r="K137" s="51"/>
      <c r="L137" s="57"/>
      <c r="M137" s="14"/>
      <c r="N137" s="35"/>
      <c r="O137" s="34"/>
      <c r="P137" s="25"/>
      <c r="Q137" s="26">
        <f>IF(ISERROR(Tabla2[[#This Row],[COSTO TOTAL]]/Tabla2[[#This Row],[TIRAJE]]),0,Tabla2[[#This Row],[COSTO TOTAL]]/Tabla2[[#This Row],[TIRAJE]])</f>
        <v>0</v>
      </c>
      <c r="R137" s="28"/>
      <c r="S137" s="29">
        <f>Tabla2[[#This Row],[COSTO UNITARIO]]*Tabla2[[#This Row],[TOTAL. EJEMPLARES SEGÚN INVENTARIO FÍSICO]]</f>
        <v>0</v>
      </c>
      <c r="T137" s="47"/>
      <c r="U137" s="26">
        <f>IF(Tabla2[[#This Row],[ETAPA SEGÚN RES 022/2015]]=$XFB$17,Q137-T137,0)</f>
        <v>0</v>
      </c>
      <c r="V137" s="29">
        <f>IF(Tabla2[[#This Row],[ETAPA SEGÚN RES 022/2015]]=$XFB$17,IF(Q137&gt;T137,U137*J137,0),0)</f>
        <v>0</v>
      </c>
      <c r="W137" s="31"/>
    </row>
    <row r="138" spans="2:23" x14ac:dyDescent="0.2">
      <c r="B138" s="17">
        <v>124</v>
      </c>
      <c r="C138" s="11"/>
      <c r="D138" s="11"/>
      <c r="E138" s="12"/>
      <c r="F138" s="13"/>
      <c r="G138" s="14"/>
      <c r="H138" s="15"/>
      <c r="I138" s="16"/>
      <c r="J138" s="52">
        <f>+SUM(Tabla2[[#This Row],[FACULTAD /INSTITUTO/ SEDE]:[DISTRIBUIDORES EXTERNOS]])</f>
        <v>0</v>
      </c>
      <c r="K138" s="51"/>
      <c r="L138" s="57"/>
      <c r="M138" s="14"/>
      <c r="N138" s="35"/>
      <c r="O138" s="34"/>
      <c r="P138" s="25"/>
      <c r="Q138" s="26">
        <f>IF(ISERROR(Tabla2[[#This Row],[COSTO TOTAL]]/Tabla2[[#This Row],[TIRAJE]]),0,Tabla2[[#This Row],[COSTO TOTAL]]/Tabla2[[#This Row],[TIRAJE]])</f>
        <v>0</v>
      </c>
      <c r="R138" s="28"/>
      <c r="S138" s="29">
        <f>Tabla2[[#This Row],[COSTO UNITARIO]]*Tabla2[[#This Row],[TOTAL. EJEMPLARES SEGÚN INVENTARIO FÍSICO]]</f>
        <v>0</v>
      </c>
      <c r="T138" s="47"/>
      <c r="U138" s="26">
        <f>IF(Tabla2[[#This Row],[ETAPA SEGÚN RES 022/2015]]=$XFB$17,Q138-T138,0)</f>
        <v>0</v>
      </c>
      <c r="V138" s="29">
        <f>IF(Tabla2[[#This Row],[ETAPA SEGÚN RES 022/2015]]=$XFB$17,IF(Q138&gt;T138,U138*J138,0),0)</f>
        <v>0</v>
      </c>
      <c r="W138" s="31"/>
    </row>
    <row r="139" spans="2:23" x14ac:dyDescent="0.2">
      <c r="B139" s="17">
        <v>125</v>
      </c>
      <c r="C139" s="11"/>
      <c r="D139" s="11"/>
      <c r="E139" s="12"/>
      <c r="F139" s="13"/>
      <c r="G139" s="14"/>
      <c r="H139" s="15"/>
      <c r="I139" s="16"/>
      <c r="J139" s="52">
        <f>+SUM(Tabla2[[#This Row],[FACULTAD /INSTITUTO/ SEDE]:[DISTRIBUIDORES EXTERNOS]])</f>
        <v>0</v>
      </c>
      <c r="K139" s="51"/>
      <c r="L139" s="57"/>
      <c r="M139" s="14"/>
      <c r="N139" s="35"/>
      <c r="O139" s="34"/>
      <c r="P139" s="25"/>
      <c r="Q139" s="26">
        <f>IF(ISERROR(Tabla2[[#This Row],[COSTO TOTAL]]/Tabla2[[#This Row],[TIRAJE]]),0,Tabla2[[#This Row],[COSTO TOTAL]]/Tabla2[[#This Row],[TIRAJE]])</f>
        <v>0</v>
      </c>
      <c r="R139" s="28"/>
      <c r="S139" s="29">
        <f>Tabla2[[#This Row],[COSTO UNITARIO]]*Tabla2[[#This Row],[TOTAL. EJEMPLARES SEGÚN INVENTARIO FÍSICO]]</f>
        <v>0</v>
      </c>
      <c r="T139" s="47"/>
      <c r="U139" s="26">
        <f>IF(Tabla2[[#This Row],[ETAPA SEGÚN RES 022/2015]]=$XFB$17,Q139-T139,0)</f>
        <v>0</v>
      </c>
      <c r="V139" s="29">
        <f>IF(Tabla2[[#This Row],[ETAPA SEGÚN RES 022/2015]]=$XFB$17,IF(Q139&gt;T139,U139*J139,0),0)</f>
        <v>0</v>
      </c>
      <c r="W139" s="31"/>
    </row>
    <row r="140" spans="2:23" x14ac:dyDescent="0.2">
      <c r="B140" s="17">
        <v>126</v>
      </c>
      <c r="C140" s="11"/>
      <c r="D140" s="11"/>
      <c r="E140" s="12"/>
      <c r="F140" s="13"/>
      <c r="G140" s="14"/>
      <c r="H140" s="15"/>
      <c r="I140" s="16"/>
      <c r="J140" s="52">
        <f>+SUM(Tabla2[[#This Row],[FACULTAD /INSTITUTO/ SEDE]:[DISTRIBUIDORES EXTERNOS]])</f>
        <v>0</v>
      </c>
      <c r="K140" s="51"/>
      <c r="L140" s="57"/>
      <c r="M140" s="14"/>
      <c r="N140" s="35"/>
      <c r="O140" s="34"/>
      <c r="P140" s="25"/>
      <c r="Q140" s="26">
        <f>IF(ISERROR(Tabla2[[#This Row],[COSTO TOTAL]]/Tabla2[[#This Row],[TIRAJE]]),0,Tabla2[[#This Row],[COSTO TOTAL]]/Tabla2[[#This Row],[TIRAJE]])</f>
        <v>0</v>
      </c>
      <c r="R140" s="28"/>
      <c r="S140" s="29">
        <f>Tabla2[[#This Row],[COSTO UNITARIO]]*Tabla2[[#This Row],[TOTAL. EJEMPLARES SEGÚN INVENTARIO FÍSICO]]</f>
        <v>0</v>
      </c>
      <c r="T140" s="47"/>
      <c r="U140" s="26">
        <f>IF(Tabla2[[#This Row],[ETAPA SEGÚN RES 022/2015]]=$XFB$17,Q140-T140,0)</f>
        <v>0</v>
      </c>
      <c r="V140" s="29">
        <f>IF(Tabla2[[#This Row],[ETAPA SEGÚN RES 022/2015]]=$XFB$17,IF(Q140&gt;T140,U140*J140,0),0)</f>
        <v>0</v>
      </c>
      <c r="W140" s="31"/>
    </row>
    <row r="141" spans="2:23" x14ac:dyDescent="0.2">
      <c r="B141" s="17">
        <v>127</v>
      </c>
      <c r="C141" s="11"/>
      <c r="D141" s="11"/>
      <c r="E141" s="12"/>
      <c r="F141" s="13"/>
      <c r="G141" s="14"/>
      <c r="H141" s="15"/>
      <c r="I141" s="16"/>
      <c r="J141" s="52">
        <f>+SUM(Tabla2[[#This Row],[FACULTAD /INSTITUTO/ SEDE]:[DISTRIBUIDORES EXTERNOS]])</f>
        <v>0</v>
      </c>
      <c r="K141" s="51"/>
      <c r="L141" s="57"/>
      <c r="M141" s="14"/>
      <c r="N141" s="35"/>
      <c r="O141" s="34"/>
      <c r="P141" s="25"/>
      <c r="Q141" s="26">
        <f>IF(ISERROR(Tabla2[[#This Row],[COSTO TOTAL]]/Tabla2[[#This Row],[TIRAJE]]),0,Tabla2[[#This Row],[COSTO TOTAL]]/Tabla2[[#This Row],[TIRAJE]])</f>
        <v>0</v>
      </c>
      <c r="R141" s="28"/>
      <c r="S141" s="29">
        <f>Tabla2[[#This Row],[COSTO UNITARIO]]*Tabla2[[#This Row],[TOTAL. EJEMPLARES SEGÚN INVENTARIO FÍSICO]]</f>
        <v>0</v>
      </c>
      <c r="T141" s="47"/>
      <c r="U141" s="26">
        <f>IF(Tabla2[[#This Row],[ETAPA SEGÚN RES 022/2015]]=$XFB$17,Q141-T141,0)</f>
        <v>0</v>
      </c>
      <c r="V141" s="29">
        <f>IF(Tabla2[[#This Row],[ETAPA SEGÚN RES 022/2015]]=$XFB$17,IF(Q141&gt;T141,U141*J141,0),0)</f>
        <v>0</v>
      </c>
      <c r="W141" s="31"/>
    </row>
    <row r="142" spans="2:23" x14ac:dyDescent="0.2">
      <c r="B142" s="17">
        <v>128</v>
      </c>
      <c r="C142" s="11"/>
      <c r="D142" s="11"/>
      <c r="E142" s="12"/>
      <c r="F142" s="13"/>
      <c r="G142" s="14"/>
      <c r="H142" s="15"/>
      <c r="I142" s="16"/>
      <c r="J142" s="52">
        <f>+SUM(Tabla2[[#This Row],[FACULTAD /INSTITUTO/ SEDE]:[DISTRIBUIDORES EXTERNOS]])</f>
        <v>0</v>
      </c>
      <c r="K142" s="51"/>
      <c r="L142" s="57"/>
      <c r="M142" s="14"/>
      <c r="N142" s="35"/>
      <c r="O142" s="34"/>
      <c r="P142" s="25"/>
      <c r="Q142" s="26">
        <f>IF(ISERROR(Tabla2[[#This Row],[COSTO TOTAL]]/Tabla2[[#This Row],[TIRAJE]]),0,Tabla2[[#This Row],[COSTO TOTAL]]/Tabla2[[#This Row],[TIRAJE]])</f>
        <v>0</v>
      </c>
      <c r="R142" s="28"/>
      <c r="S142" s="29">
        <f>Tabla2[[#This Row],[COSTO UNITARIO]]*Tabla2[[#This Row],[TOTAL. EJEMPLARES SEGÚN INVENTARIO FÍSICO]]</f>
        <v>0</v>
      </c>
      <c r="T142" s="47"/>
      <c r="U142" s="26">
        <f>IF(Tabla2[[#This Row],[ETAPA SEGÚN RES 022/2015]]=$XFB$17,Q142-T142,0)</f>
        <v>0</v>
      </c>
      <c r="V142" s="29">
        <f>IF(Tabla2[[#This Row],[ETAPA SEGÚN RES 022/2015]]=$XFB$17,IF(Q142&gt;T142,U142*J142,0),0)</f>
        <v>0</v>
      </c>
      <c r="W142" s="31"/>
    </row>
    <row r="143" spans="2:23" x14ac:dyDescent="0.2">
      <c r="B143" s="17">
        <v>129</v>
      </c>
      <c r="C143" s="11"/>
      <c r="D143" s="11"/>
      <c r="E143" s="12"/>
      <c r="F143" s="13"/>
      <c r="G143" s="14"/>
      <c r="H143" s="15"/>
      <c r="I143" s="16"/>
      <c r="J143" s="52">
        <f>+SUM(Tabla2[[#This Row],[FACULTAD /INSTITUTO/ SEDE]:[DISTRIBUIDORES EXTERNOS]])</f>
        <v>0</v>
      </c>
      <c r="K143" s="51"/>
      <c r="L143" s="57"/>
      <c r="M143" s="14"/>
      <c r="N143" s="35"/>
      <c r="O143" s="34"/>
      <c r="P143" s="25"/>
      <c r="Q143" s="26">
        <f>IF(ISERROR(Tabla2[[#This Row],[COSTO TOTAL]]/Tabla2[[#This Row],[TIRAJE]]),0,Tabla2[[#This Row],[COSTO TOTAL]]/Tabla2[[#This Row],[TIRAJE]])</f>
        <v>0</v>
      </c>
      <c r="R143" s="28"/>
      <c r="S143" s="29">
        <f>Tabla2[[#This Row],[COSTO UNITARIO]]*Tabla2[[#This Row],[TOTAL. EJEMPLARES SEGÚN INVENTARIO FÍSICO]]</f>
        <v>0</v>
      </c>
      <c r="T143" s="47"/>
      <c r="U143" s="26">
        <f>IF(Tabla2[[#This Row],[ETAPA SEGÚN RES 022/2015]]=$XFB$17,Q143-T143,0)</f>
        <v>0</v>
      </c>
      <c r="V143" s="29">
        <f>IF(Tabla2[[#This Row],[ETAPA SEGÚN RES 022/2015]]=$XFB$17,IF(Q143&gt;T143,U143*J143,0),0)</f>
        <v>0</v>
      </c>
      <c r="W143" s="31"/>
    </row>
    <row r="144" spans="2:23" x14ac:dyDescent="0.2">
      <c r="B144" s="17">
        <v>130</v>
      </c>
      <c r="C144" s="11"/>
      <c r="D144" s="11"/>
      <c r="E144" s="12"/>
      <c r="F144" s="13"/>
      <c r="G144" s="14"/>
      <c r="H144" s="15"/>
      <c r="I144" s="16"/>
      <c r="J144" s="52">
        <f>+SUM(Tabla2[[#This Row],[FACULTAD /INSTITUTO/ SEDE]:[DISTRIBUIDORES EXTERNOS]])</f>
        <v>0</v>
      </c>
      <c r="K144" s="51"/>
      <c r="L144" s="57"/>
      <c r="M144" s="14"/>
      <c r="N144" s="35"/>
      <c r="O144" s="34"/>
      <c r="P144" s="25"/>
      <c r="Q144" s="26">
        <f>IF(ISERROR(Tabla2[[#This Row],[COSTO TOTAL]]/Tabla2[[#This Row],[TIRAJE]]),0,Tabla2[[#This Row],[COSTO TOTAL]]/Tabla2[[#This Row],[TIRAJE]])</f>
        <v>0</v>
      </c>
      <c r="R144" s="28"/>
      <c r="S144" s="29">
        <f>Tabla2[[#This Row],[COSTO UNITARIO]]*Tabla2[[#This Row],[TOTAL. EJEMPLARES SEGÚN INVENTARIO FÍSICO]]</f>
        <v>0</v>
      </c>
      <c r="T144" s="47"/>
      <c r="U144" s="26">
        <f>IF(Tabla2[[#This Row],[ETAPA SEGÚN RES 022/2015]]=$XFB$17,Q144-T144,0)</f>
        <v>0</v>
      </c>
      <c r="V144" s="29">
        <f>IF(Tabla2[[#This Row],[ETAPA SEGÚN RES 022/2015]]=$XFB$17,IF(Q144&gt;T144,U144*J144,0),0)</f>
        <v>0</v>
      </c>
      <c r="W144" s="31"/>
    </row>
    <row r="145" spans="2:23" x14ac:dyDescent="0.2">
      <c r="B145" s="17">
        <v>131</v>
      </c>
      <c r="C145" s="11"/>
      <c r="D145" s="11"/>
      <c r="E145" s="12"/>
      <c r="F145" s="13"/>
      <c r="G145" s="14"/>
      <c r="H145" s="15"/>
      <c r="I145" s="16"/>
      <c r="J145" s="52">
        <f>+SUM(Tabla2[[#This Row],[FACULTAD /INSTITUTO/ SEDE]:[DISTRIBUIDORES EXTERNOS]])</f>
        <v>0</v>
      </c>
      <c r="K145" s="51"/>
      <c r="L145" s="57"/>
      <c r="M145" s="14"/>
      <c r="N145" s="35"/>
      <c r="O145" s="34"/>
      <c r="P145" s="25"/>
      <c r="Q145" s="26">
        <f>IF(ISERROR(Tabla2[[#This Row],[COSTO TOTAL]]/Tabla2[[#This Row],[TIRAJE]]),0,Tabla2[[#This Row],[COSTO TOTAL]]/Tabla2[[#This Row],[TIRAJE]])</f>
        <v>0</v>
      </c>
      <c r="R145" s="28"/>
      <c r="S145" s="29">
        <f>Tabla2[[#This Row],[COSTO UNITARIO]]*Tabla2[[#This Row],[TOTAL. EJEMPLARES SEGÚN INVENTARIO FÍSICO]]</f>
        <v>0</v>
      </c>
      <c r="T145" s="47"/>
      <c r="U145" s="26">
        <f>IF(Tabla2[[#This Row],[ETAPA SEGÚN RES 022/2015]]=$XFB$17,Q145-T145,0)</f>
        <v>0</v>
      </c>
      <c r="V145" s="29">
        <f>IF(Tabla2[[#This Row],[ETAPA SEGÚN RES 022/2015]]=$XFB$17,IF(Q145&gt;T145,U145*J145,0),0)</f>
        <v>0</v>
      </c>
      <c r="W145" s="31"/>
    </row>
    <row r="146" spans="2:23" x14ac:dyDescent="0.2">
      <c r="B146" s="17">
        <v>132</v>
      </c>
      <c r="C146" s="11"/>
      <c r="D146" s="11"/>
      <c r="E146" s="12"/>
      <c r="F146" s="13"/>
      <c r="G146" s="14"/>
      <c r="H146" s="15"/>
      <c r="I146" s="16"/>
      <c r="J146" s="52">
        <f>+SUM(Tabla2[[#This Row],[FACULTAD /INSTITUTO/ SEDE]:[DISTRIBUIDORES EXTERNOS]])</f>
        <v>0</v>
      </c>
      <c r="K146" s="51"/>
      <c r="L146" s="57"/>
      <c r="M146" s="14"/>
      <c r="N146" s="35"/>
      <c r="O146" s="34"/>
      <c r="P146" s="25"/>
      <c r="Q146" s="26">
        <f>IF(ISERROR(Tabla2[[#This Row],[COSTO TOTAL]]/Tabla2[[#This Row],[TIRAJE]]),0,Tabla2[[#This Row],[COSTO TOTAL]]/Tabla2[[#This Row],[TIRAJE]])</f>
        <v>0</v>
      </c>
      <c r="R146" s="28"/>
      <c r="S146" s="29">
        <f>Tabla2[[#This Row],[COSTO UNITARIO]]*Tabla2[[#This Row],[TOTAL. EJEMPLARES SEGÚN INVENTARIO FÍSICO]]</f>
        <v>0</v>
      </c>
      <c r="T146" s="47"/>
      <c r="U146" s="26">
        <f>IF(Tabla2[[#This Row],[ETAPA SEGÚN RES 022/2015]]=$XFB$17,Q146-T146,0)</f>
        <v>0</v>
      </c>
      <c r="V146" s="29">
        <f>IF(Tabla2[[#This Row],[ETAPA SEGÚN RES 022/2015]]=$XFB$17,IF(Q146&gt;T146,U146*J146,0),0)</f>
        <v>0</v>
      </c>
      <c r="W146" s="31"/>
    </row>
    <row r="147" spans="2:23" x14ac:dyDescent="0.2">
      <c r="B147" s="17">
        <v>133</v>
      </c>
      <c r="C147" s="11"/>
      <c r="D147" s="11"/>
      <c r="E147" s="12"/>
      <c r="F147" s="13"/>
      <c r="G147" s="14"/>
      <c r="H147" s="15"/>
      <c r="I147" s="16"/>
      <c r="J147" s="52">
        <f>+SUM(Tabla2[[#This Row],[FACULTAD /INSTITUTO/ SEDE]:[DISTRIBUIDORES EXTERNOS]])</f>
        <v>0</v>
      </c>
      <c r="K147" s="51"/>
      <c r="L147" s="57"/>
      <c r="M147" s="14"/>
      <c r="N147" s="35"/>
      <c r="O147" s="34"/>
      <c r="P147" s="25"/>
      <c r="Q147" s="26">
        <f>IF(ISERROR(Tabla2[[#This Row],[COSTO TOTAL]]/Tabla2[[#This Row],[TIRAJE]]),0,Tabla2[[#This Row],[COSTO TOTAL]]/Tabla2[[#This Row],[TIRAJE]])</f>
        <v>0</v>
      </c>
      <c r="R147" s="28"/>
      <c r="S147" s="29">
        <f>Tabla2[[#This Row],[COSTO UNITARIO]]*Tabla2[[#This Row],[TOTAL. EJEMPLARES SEGÚN INVENTARIO FÍSICO]]</f>
        <v>0</v>
      </c>
      <c r="T147" s="47"/>
      <c r="U147" s="26">
        <f>IF(Tabla2[[#This Row],[ETAPA SEGÚN RES 022/2015]]=$XFB$17,Q147-T147,0)</f>
        <v>0</v>
      </c>
      <c r="V147" s="29">
        <f>IF(Tabla2[[#This Row],[ETAPA SEGÚN RES 022/2015]]=$XFB$17,IF(Q147&gt;T147,U147*J147,0),0)</f>
        <v>0</v>
      </c>
      <c r="W147" s="31"/>
    </row>
    <row r="148" spans="2:23" x14ac:dyDescent="0.2">
      <c r="B148" s="17">
        <v>134</v>
      </c>
      <c r="C148" s="11"/>
      <c r="D148" s="11"/>
      <c r="E148" s="12"/>
      <c r="F148" s="13"/>
      <c r="G148" s="14"/>
      <c r="H148" s="15"/>
      <c r="I148" s="16"/>
      <c r="J148" s="52">
        <f>+SUM(Tabla2[[#This Row],[FACULTAD /INSTITUTO/ SEDE]:[DISTRIBUIDORES EXTERNOS]])</f>
        <v>0</v>
      </c>
      <c r="K148" s="51"/>
      <c r="L148" s="57"/>
      <c r="M148" s="14"/>
      <c r="N148" s="35"/>
      <c r="O148" s="34"/>
      <c r="P148" s="25"/>
      <c r="Q148" s="26">
        <f>IF(ISERROR(Tabla2[[#This Row],[COSTO TOTAL]]/Tabla2[[#This Row],[TIRAJE]]),0,Tabla2[[#This Row],[COSTO TOTAL]]/Tabla2[[#This Row],[TIRAJE]])</f>
        <v>0</v>
      </c>
      <c r="R148" s="28"/>
      <c r="S148" s="29">
        <f>Tabla2[[#This Row],[COSTO UNITARIO]]*Tabla2[[#This Row],[TOTAL. EJEMPLARES SEGÚN INVENTARIO FÍSICO]]</f>
        <v>0</v>
      </c>
      <c r="T148" s="47"/>
      <c r="U148" s="26">
        <f>IF(Tabla2[[#This Row],[ETAPA SEGÚN RES 022/2015]]=$XFB$17,Q148-T148,0)</f>
        <v>0</v>
      </c>
      <c r="V148" s="29">
        <f>IF(Tabla2[[#This Row],[ETAPA SEGÚN RES 022/2015]]=$XFB$17,IF(Q148&gt;T148,U148*J148,0),0)</f>
        <v>0</v>
      </c>
      <c r="W148" s="31"/>
    </row>
    <row r="149" spans="2:23" x14ac:dyDescent="0.2">
      <c r="B149" s="17">
        <v>135</v>
      </c>
      <c r="C149" s="11"/>
      <c r="D149" s="11"/>
      <c r="E149" s="12"/>
      <c r="F149" s="13"/>
      <c r="G149" s="14"/>
      <c r="H149" s="15"/>
      <c r="I149" s="16"/>
      <c r="J149" s="52">
        <f>+SUM(Tabla2[[#This Row],[FACULTAD /INSTITUTO/ SEDE]:[DISTRIBUIDORES EXTERNOS]])</f>
        <v>0</v>
      </c>
      <c r="K149" s="51"/>
      <c r="L149" s="57"/>
      <c r="M149" s="14"/>
      <c r="N149" s="35"/>
      <c r="O149" s="34"/>
      <c r="P149" s="25"/>
      <c r="Q149" s="26">
        <f>IF(ISERROR(Tabla2[[#This Row],[COSTO TOTAL]]/Tabla2[[#This Row],[TIRAJE]]),0,Tabla2[[#This Row],[COSTO TOTAL]]/Tabla2[[#This Row],[TIRAJE]])</f>
        <v>0</v>
      </c>
      <c r="R149" s="28"/>
      <c r="S149" s="29">
        <f>Tabla2[[#This Row],[COSTO UNITARIO]]*Tabla2[[#This Row],[TOTAL. EJEMPLARES SEGÚN INVENTARIO FÍSICO]]</f>
        <v>0</v>
      </c>
      <c r="T149" s="47"/>
      <c r="U149" s="26">
        <f>IF(Tabla2[[#This Row],[ETAPA SEGÚN RES 022/2015]]=$XFB$17,Q149-T149,0)</f>
        <v>0</v>
      </c>
      <c r="V149" s="29">
        <f>IF(Tabla2[[#This Row],[ETAPA SEGÚN RES 022/2015]]=$XFB$17,IF(Q149&gt;T149,U149*J149,0),0)</f>
        <v>0</v>
      </c>
      <c r="W149" s="31"/>
    </row>
    <row r="150" spans="2:23" x14ac:dyDescent="0.2">
      <c r="B150" s="17">
        <v>136</v>
      </c>
      <c r="C150" s="11"/>
      <c r="D150" s="11"/>
      <c r="E150" s="12"/>
      <c r="F150" s="13"/>
      <c r="G150" s="14"/>
      <c r="H150" s="15"/>
      <c r="I150" s="16"/>
      <c r="J150" s="52">
        <f>+SUM(Tabla2[[#This Row],[FACULTAD /INSTITUTO/ SEDE]:[DISTRIBUIDORES EXTERNOS]])</f>
        <v>0</v>
      </c>
      <c r="K150" s="51"/>
      <c r="L150" s="57"/>
      <c r="M150" s="14"/>
      <c r="N150" s="35"/>
      <c r="O150" s="34"/>
      <c r="P150" s="25"/>
      <c r="Q150" s="26">
        <f>IF(ISERROR(Tabla2[[#This Row],[COSTO TOTAL]]/Tabla2[[#This Row],[TIRAJE]]),0,Tabla2[[#This Row],[COSTO TOTAL]]/Tabla2[[#This Row],[TIRAJE]])</f>
        <v>0</v>
      </c>
      <c r="R150" s="28"/>
      <c r="S150" s="29">
        <f>Tabla2[[#This Row],[COSTO UNITARIO]]*Tabla2[[#This Row],[TOTAL. EJEMPLARES SEGÚN INVENTARIO FÍSICO]]</f>
        <v>0</v>
      </c>
      <c r="T150" s="47"/>
      <c r="U150" s="26">
        <f>IF(Tabla2[[#This Row],[ETAPA SEGÚN RES 022/2015]]=$XFB$17,Q150-T150,0)</f>
        <v>0</v>
      </c>
      <c r="V150" s="29">
        <f>IF(Tabla2[[#This Row],[ETAPA SEGÚN RES 022/2015]]=$XFB$17,IF(Q150&gt;T150,U150*J150,0),0)</f>
        <v>0</v>
      </c>
      <c r="W150" s="31"/>
    </row>
    <row r="151" spans="2:23" x14ac:dyDescent="0.2">
      <c r="B151" s="17">
        <v>137</v>
      </c>
      <c r="C151" s="11"/>
      <c r="D151" s="11"/>
      <c r="E151" s="12"/>
      <c r="F151" s="13"/>
      <c r="G151" s="14"/>
      <c r="H151" s="15"/>
      <c r="I151" s="16"/>
      <c r="J151" s="52">
        <f>+SUM(Tabla2[[#This Row],[FACULTAD /INSTITUTO/ SEDE]:[DISTRIBUIDORES EXTERNOS]])</f>
        <v>0</v>
      </c>
      <c r="K151" s="51"/>
      <c r="L151" s="57"/>
      <c r="M151" s="14"/>
      <c r="N151" s="35"/>
      <c r="O151" s="34"/>
      <c r="P151" s="25"/>
      <c r="Q151" s="26">
        <f>IF(ISERROR(Tabla2[[#This Row],[COSTO TOTAL]]/Tabla2[[#This Row],[TIRAJE]]),0,Tabla2[[#This Row],[COSTO TOTAL]]/Tabla2[[#This Row],[TIRAJE]])</f>
        <v>0</v>
      </c>
      <c r="R151" s="28"/>
      <c r="S151" s="29">
        <f>Tabla2[[#This Row],[COSTO UNITARIO]]*Tabla2[[#This Row],[TOTAL. EJEMPLARES SEGÚN INVENTARIO FÍSICO]]</f>
        <v>0</v>
      </c>
      <c r="T151" s="47"/>
      <c r="U151" s="26">
        <f>IF(Tabla2[[#This Row],[ETAPA SEGÚN RES 022/2015]]=$XFB$17,Q151-T151,0)</f>
        <v>0</v>
      </c>
      <c r="V151" s="29">
        <f>IF(Tabla2[[#This Row],[ETAPA SEGÚN RES 022/2015]]=$XFB$17,IF(Q151&gt;T151,U151*J151,0),0)</f>
        <v>0</v>
      </c>
      <c r="W151" s="31"/>
    </row>
    <row r="152" spans="2:23" x14ac:dyDescent="0.2">
      <c r="B152" s="17">
        <v>138</v>
      </c>
      <c r="C152" s="11"/>
      <c r="D152" s="11"/>
      <c r="E152" s="12"/>
      <c r="F152" s="13"/>
      <c r="G152" s="14"/>
      <c r="H152" s="15"/>
      <c r="I152" s="16"/>
      <c r="J152" s="52">
        <f>+SUM(Tabla2[[#This Row],[FACULTAD /INSTITUTO/ SEDE]:[DISTRIBUIDORES EXTERNOS]])</f>
        <v>0</v>
      </c>
      <c r="K152" s="51"/>
      <c r="L152" s="57"/>
      <c r="M152" s="14"/>
      <c r="N152" s="35"/>
      <c r="O152" s="34"/>
      <c r="P152" s="25"/>
      <c r="Q152" s="26">
        <f>IF(ISERROR(Tabla2[[#This Row],[COSTO TOTAL]]/Tabla2[[#This Row],[TIRAJE]]),0,Tabla2[[#This Row],[COSTO TOTAL]]/Tabla2[[#This Row],[TIRAJE]])</f>
        <v>0</v>
      </c>
      <c r="R152" s="28"/>
      <c r="S152" s="29">
        <f>Tabla2[[#This Row],[COSTO UNITARIO]]*Tabla2[[#This Row],[TOTAL. EJEMPLARES SEGÚN INVENTARIO FÍSICO]]</f>
        <v>0</v>
      </c>
      <c r="T152" s="47"/>
      <c r="U152" s="26">
        <f>IF(Tabla2[[#This Row],[ETAPA SEGÚN RES 022/2015]]=$XFB$17,Q152-T152,0)</f>
        <v>0</v>
      </c>
      <c r="V152" s="29">
        <f>IF(Tabla2[[#This Row],[ETAPA SEGÚN RES 022/2015]]=$XFB$17,IF(Q152&gt;T152,U152*J152,0),0)</f>
        <v>0</v>
      </c>
      <c r="W152" s="31"/>
    </row>
    <row r="153" spans="2:23" x14ac:dyDescent="0.2">
      <c r="B153" s="17">
        <v>139</v>
      </c>
      <c r="C153" s="11"/>
      <c r="D153" s="11"/>
      <c r="E153" s="12"/>
      <c r="F153" s="13"/>
      <c r="G153" s="14"/>
      <c r="H153" s="15"/>
      <c r="I153" s="16"/>
      <c r="J153" s="52">
        <f>+SUM(Tabla2[[#This Row],[FACULTAD /INSTITUTO/ SEDE]:[DISTRIBUIDORES EXTERNOS]])</f>
        <v>0</v>
      </c>
      <c r="K153" s="51"/>
      <c r="L153" s="57"/>
      <c r="M153" s="14"/>
      <c r="N153" s="35"/>
      <c r="O153" s="34"/>
      <c r="P153" s="25"/>
      <c r="Q153" s="26">
        <f>IF(ISERROR(Tabla2[[#This Row],[COSTO TOTAL]]/Tabla2[[#This Row],[TIRAJE]]),0,Tabla2[[#This Row],[COSTO TOTAL]]/Tabla2[[#This Row],[TIRAJE]])</f>
        <v>0</v>
      </c>
      <c r="R153" s="28"/>
      <c r="S153" s="29">
        <f>Tabla2[[#This Row],[COSTO UNITARIO]]*Tabla2[[#This Row],[TOTAL. EJEMPLARES SEGÚN INVENTARIO FÍSICO]]</f>
        <v>0</v>
      </c>
      <c r="T153" s="47"/>
      <c r="U153" s="26">
        <f>IF(Tabla2[[#This Row],[ETAPA SEGÚN RES 022/2015]]=$XFB$17,Q153-T153,0)</f>
        <v>0</v>
      </c>
      <c r="V153" s="29">
        <f>IF(Tabla2[[#This Row],[ETAPA SEGÚN RES 022/2015]]=$XFB$17,IF(Q153&gt;T153,U153*J153,0),0)</f>
        <v>0</v>
      </c>
      <c r="W153" s="31"/>
    </row>
    <row r="154" spans="2:23" x14ac:dyDescent="0.2">
      <c r="B154" s="17">
        <v>140</v>
      </c>
      <c r="C154" s="11"/>
      <c r="D154" s="11"/>
      <c r="E154" s="12"/>
      <c r="F154" s="13"/>
      <c r="G154" s="14"/>
      <c r="H154" s="15"/>
      <c r="I154" s="16"/>
      <c r="J154" s="52">
        <f>+SUM(Tabla2[[#This Row],[FACULTAD /INSTITUTO/ SEDE]:[DISTRIBUIDORES EXTERNOS]])</f>
        <v>0</v>
      </c>
      <c r="K154" s="51"/>
      <c r="L154" s="57"/>
      <c r="M154" s="14"/>
      <c r="N154" s="35"/>
      <c r="O154" s="34"/>
      <c r="P154" s="25"/>
      <c r="Q154" s="26">
        <f>IF(ISERROR(Tabla2[[#This Row],[COSTO TOTAL]]/Tabla2[[#This Row],[TIRAJE]]),0,Tabla2[[#This Row],[COSTO TOTAL]]/Tabla2[[#This Row],[TIRAJE]])</f>
        <v>0</v>
      </c>
      <c r="R154" s="28"/>
      <c r="S154" s="29">
        <f>Tabla2[[#This Row],[COSTO UNITARIO]]*Tabla2[[#This Row],[TOTAL. EJEMPLARES SEGÚN INVENTARIO FÍSICO]]</f>
        <v>0</v>
      </c>
      <c r="T154" s="47"/>
      <c r="U154" s="26">
        <f>IF(Tabla2[[#This Row],[ETAPA SEGÚN RES 022/2015]]=$XFB$17,Q154-T154,0)</f>
        <v>0</v>
      </c>
      <c r="V154" s="29">
        <f>IF(Tabla2[[#This Row],[ETAPA SEGÚN RES 022/2015]]=$XFB$17,IF(Q154&gt;T154,U154*J154,0),0)</f>
        <v>0</v>
      </c>
      <c r="W154" s="31"/>
    </row>
    <row r="155" spans="2:23" x14ac:dyDescent="0.2">
      <c r="B155" s="17">
        <v>141</v>
      </c>
      <c r="C155" s="11"/>
      <c r="D155" s="11"/>
      <c r="E155" s="12"/>
      <c r="F155" s="13"/>
      <c r="G155" s="14"/>
      <c r="H155" s="15"/>
      <c r="I155" s="16"/>
      <c r="J155" s="52">
        <f>+SUM(Tabla2[[#This Row],[FACULTAD /INSTITUTO/ SEDE]:[DISTRIBUIDORES EXTERNOS]])</f>
        <v>0</v>
      </c>
      <c r="K155" s="51"/>
      <c r="L155" s="57"/>
      <c r="M155" s="14"/>
      <c r="N155" s="35"/>
      <c r="O155" s="34"/>
      <c r="P155" s="25"/>
      <c r="Q155" s="26">
        <f>IF(ISERROR(Tabla2[[#This Row],[COSTO TOTAL]]/Tabla2[[#This Row],[TIRAJE]]),0,Tabla2[[#This Row],[COSTO TOTAL]]/Tabla2[[#This Row],[TIRAJE]])</f>
        <v>0</v>
      </c>
      <c r="R155" s="28"/>
      <c r="S155" s="29">
        <f>Tabla2[[#This Row],[COSTO UNITARIO]]*Tabla2[[#This Row],[TOTAL. EJEMPLARES SEGÚN INVENTARIO FÍSICO]]</f>
        <v>0</v>
      </c>
      <c r="T155" s="47"/>
      <c r="U155" s="26">
        <f>IF(Tabla2[[#This Row],[ETAPA SEGÚN RES 022/2015]]=$XFB$17,Q155-T155,0)</f>
        <v>0</v>
      </c>
      <c r="V155" s="29">
        <f>IF(Tabla2[[#This Row],[ETAPA SEGÚN RES 022/2015]]=$XFB$17,IF(Q155&gt;T155,U155*J155,0),0)</f>
        <v>0</v>
      </c>
      <c r="W155" s="31"/>
    </row>
    <row r="156" spans="2:23" x14ac:dyDescent="0.2">
      <c r="B156" s="17">
        <v>142</v>
      </c>
      <c r="C156" s="11"/>
      <c r="D156" s="11"/>
      <c r="E156" s="12"/>
      <c r="F156" s="13"/>
      <c r="G156" s="14"/>
      <c r="H156" s="15"/>
      <c r="I156" s="16"/>
      <c r="J156" s="52">
        <f>+SUM(Tabla2[[#This Row],[FACULTAD /INSTITUTO/ SEDE]:[DISTRIBUIDORES EXTERNOS]])</f>
        <v>0</v>
      </c>
      <c r="K156" s="51"/>
      <c r="L156" s="57"/>
      <c r="M156" s="14"/>
      <c r="N156" s="35"/>
      <c r="O156" s="34"/>
      <c r="P156" s="25"/>
      <c r="Q156" s="26">
        <f>IF(ISERROR(Tabla2[[#This Row],[COSTO TOTAL]]/Tabla2[[#This Row],[TIRAJE]]),0,Tabla2[[#This Row],[COSTO TOTAL]]/Tabla2[[#This Row],[TIRAJE]])</f>
        <v>0</v>
      </c>
      <c r="R156" s="28"/>
      <c r="S156" s="29">
        <f>Tabla2[[#This Row],[COSTO UNITARIO]]*Tabla2[[#This Row],[TOTAL. EJEMPLARES SEGÚN INVENTARIO FÍSICO]]</f>
        <v>0</v>
      </c>
      <c r="T156" s="47"/>
      <c r="U156" s="26">
        <f>IF(Tabla2[[#This Row],[ETAPA SEGÚN RES 022/2015]]=$XFB$17,Q156-T156,0)</f>
        <v>0</v>
      </c>
      <c r="V156" s="29">
        <f>IF(Tabla2[[#This Row],[ETAPA SEGÚN RES 022/2015]]=$XFB$17,IF(Q156&gt;T156,U156*J156,0),0)</f>
        <v>0</v>
      </c>
      <c r="W156" s="31"/>
    </row>
    <row r="157" spans="2:23" x14ac:dyDescent="0.2">
      <c r="B157" s="17">
        <v>143</v>
      </c>
      <c r="C157" s="11"/>
      <c r="D157" s="11"/>
      <c r="E157" s="12"/>
      <c r="F157" s="13"/>
      <c r="G157" s="14"/>
      <c r="H157" s="15"/>
      <c r="I157" s="16"/>
      <c r="J157" s="52">
        <f>+SUM(Tabla2[[#This Row],[FACULTAD /INSTITUTO/ SEDE]:[DISTRIBUIDORES EXTERNOS]])</f>
        <v>0</v>
      </c>
      <c r="K157" s="51"/>
      <c r="L157" s="57"/>
      <c r="M157" s="14"/>
      <c r="N157" s="35"/>
      <c r="O157" s="34"/>
      <c r="P157" s="25"/>
      <c r="Q157" s="26">
        <f>IF(ISERROR(Tabla2[[#This Row],[COSTO TOTAL]]/Tabla2[[#This Row],[TIRAJE]]),0,Tabla2[[#This Row],[COSTO TOTAL]]/Tabla2[[#This Row],[TIRAJE]])</f>
        <v>0</v>
      </c>
      <c r="R157" s="28"/>
      <c r="S157" s="29">
        <f>Tabla2[[#This Row],[COSTO UNITARIO]]*Tabla2[[#This Row],[TOTAL. EJEMPLARES SEGÚN INVENTARIO FÍSICO]]</f>
        <v>0</v>
      </c>
      <c r="T157" s="47"/>
      <c r="U157" s="26">
        <f>IF(Tabla2[[#This Row],[ETAPA SEGÚN RES 022/2015]]=$XFB$17,Q157-T157,0)</f>
        <v>0</v>
      </c>
      <c r="V157" s="29">
        <f>IF(Tabla2[[#This Row],[ETAPA SEGÚN RES 022/2015]]=$XFB$17,IF(Q157&gt;T157,U157*J157,0),0)</f>
        <v>0</v>
      </c>
      <c r="W157" s="31"/>
    </row>
    <row r="158" spans="2:23" x14ac:dyDescent="0.2">
      <c r="B158" s="17">
        <v>144</v>
      </c>
      <c r="C158" s="11"/>
      <c r="D158" s="11"/>
      <c r="E158" s="12"/>
      <c r="F158" s="13"/>
      <c r="G158" s="14"/>
      <c r="H158" s="15"/>
      <c r="I158" s="16"/>
      <c r="J158" s="52">
        <f>+SUM(Tabla2[[#This Row],[FACULTAD /INSTITUTO/ SEDE]:[DISTRIBUIDORES EXTERNOS]])</f>
        <v>0</v>
      </c>
      <c r="K158" s="51"/>
      <c r="L158" s="57"/>
      <c r="M158" s="14"/>
      <c r="N158" s="35"/>
      <c r="O158" s="34"/>
      <c r="P158" s="25"/>
      <c r="Q158" s="26">
        <f>IF(ISERROR(Tabla2[[#This Row],[COSTO TOTAL]]/Tabla2[[#This Row],[TIRAJE]]),0,Tabla2[[#This Row],[COSTO TOTAL]]/Tabla2[[#This Row],[TIRAJE]])</f>
        <v>0</v>
      </c>
      <c r="R158" s="28"/>
      <c r="S158" s="29">
        <f>Tabla2[[#This Row],[COSTO UNITARIO]]*Tabla2[[#This Row],[TOTAL. EJEMPLARES SEGÚN INVENTARIO FÍSICO]]</f>
        <v>0</v>
      </c>
      <c r="T158" s="47"/>
      <c r="U158" s="26">
        <f>IF(Tabla2[[#This Row],[ETAPA SEGÚN RES 022/2015]]=$XFB$17,Q158-T158,0)</f>
        <v>0</v>
      </c>
      <c r="V158" s="29">
        <f>IF(Tabla2[[#This Row],[ETAPA SEGÚN RES 022/2015]]=$XFB$17,IF(Q158&gt;T158,U158*J158,0),0)</f>
        <v>0</v>
      </c>
      <c r="W158" s="31"/>
    </row>
    <row r="159" spans="2:23" x14ac:dyDescent="0.2">
      <c r="B159" s="17">
        <v>145</v>
      </c>
      <c r="C159" s="11"/>
      <c r="D159" s="11"/>
      <c r="E159" s="12"/>
      <c r="F159" s="13"/>
      <c r="G159" s="14"/>
      <c r="H159" s="15"/>
      <c r="I159" s="16"/>
      <c r="J159" s="52">
        <f>+SUM(Tabla2[[#This Row],[FACULTAD /INSTITUTO/ SEDE]:[DISTRIBUIDORES EXTERNOS]])</f>
        <v>0</v>
      </c>
      <c r="K159" s="51"/>
      <c r="L159" s="57"/>
      <c r="M159" s="14"/>
      <c r="N159" s="35"/>
      <c r="O159" s="34"/>
      <c r="P159" s="25"/>
      <c r="Q159" s="26">
        <f>IF(ISERROR(Tabla2[[#This Row],[COSTO TOTAL]]/Tabla2[[#This Row],[TIRAJE]]),0,Tabla2[[#This Row],[COSTO TOTAL]]/Tabla2[[#This Row],[TIRAJE]])</f>
        <v>0</v>
      </c>
      <c r="R159" s="28"/>
      <c r="S159" s="29">
        <f>Tabla2[[#This Row],[COSTO UNITARIO]]*Tabla2[[#This Row],[TOTAL. EJEMPLARES SEGÚN INVENTARIO FÍSICO]]</f>
        <v>0</v>
      </c>
      <c r="T159" s="47"/>
      <c r="U159" s="26">
        <f>IF(Tabla2[[#This Row],[ETAPA SEGÚN RES 022/2015]]=$XFB$17,Q159-T159,0)</f>
        <v>0</v>
      </c>
      <c r="V159" s="29">
        <f>IF(Tabla2[[#This Row],[ETAPA SEGÚN RES 022/2015]]=$XFB$17,IF(Q159&gt;T159,U159*J159,0),0)</f>
        <v>0</v>
      </c>
      <c r="W159" s="31"/>
    </row>
    <row r="160" spans="2:23" x14ac:dyDescent="0.2">
      <c r="B160" s="17">
        <v>146</v>
      </c>
      <c r="C160" s="11"/>
      <c r="D160" s="11"/>
      <c r="E160" s="12"/>
      <c r="F160" s="13"/>
      <c r="G160" s="14"/>
      <c r="H160" s="15"/>
      <c r="I160" s="16"/>
      <c r="J160" s="52">
        <f>+SUM(Tabla2[[#This Row],[FACULTAD /INSTITUTO/ SEDE]:[DISTRIBUIDORES EXTERNOS]])</f>
        <v>0</v>
      </c>
      <c r="K160" s="51"/>
      <c r="L160" s="57"/>
      <c r="M160" s="14"/>
      <c r="N160" s="35"/>
      <c r="O160" s="34"/>
      <c r="P160" s="25"/>
      <c r="Q160" s="26">
        <f>IF(ISERROR(Tabla2[[#This Row],[COSTO TOTAL]]/Tabla2[[#This Row],[TIRAJE]]),0,Tabla2[[#This Row],[COSTO TOTAL]]/Tabla2[[#This Row],[TIRAJE]])</f>
        <v>0</v>
      </c>
      <c r="R160" s="28"/>
      <c r="S160" s="29">
        <f>Tabla2[[#This Row],[COSTO UNITARIO]]*Tabla2[[#This Row],[TOTAL. EJEMPLARES SEGÚN INVENTARIO FÍSICO]]</f>
        <v>0</v>
      </c>
      <c r="T160" s="47"/>
      <c r="U160" s="26">
        <f>IF(Tabla2[[#This Row],[ETAPA SEGÚN RES 022/2015]]=$XFB$17,Q160-T160,0)</f>
        <v>0</v>
      </c>
      <c r="V160" s="29">
        <f>IF(Tabla2[[#This Row],[ETAPA SEGÚN RES 022/2015]]=$XFB$17,IF(Q160&gt;T160,U160*J160,0),0)</f>
        <v>0</v>
      </c>
      <c r="W160" s="31"/>
    </row>
    <row r="161" spans="2:23" x14ac:dyDescent="0.2">
      <c r="B161" s="17">
        <v>147</v>
      </c>
      <c r="C161" s="11"/>
      <c r="D161" s="11"/>
      <c r="E161" s="12"/>
      <c r="F161" s="13"/>
      <c r="G161" s="14"/>
      <c r="H161" s="15"/>
      <c r="I161" s="16"/>
      <c r="J161" s="52">
        <f>+SUM(Tabla2[[#This Row],[FACULTAD /INSTITUTO/ SEDE]:[DISTRIBUIDORES EXTERNOS]])</f>
        <v>0</v>
      </c>
      <c r="K161" s="51"/>
      <c r="L161" s="57"/>
      <c r="M161" s="14"/>
      <c r="N161" s="35"/>
      <c r="O161" s="34"/>
      <c r="P161" s="25"/>
      <c r="Q161" s="26">
        <f>IF(ISERROR(Tabla2[[#This Row],[COSTO TOTAL]]/Tabla2[[#This Row],[TIRAJE]]),0,Tabla2[[#This Row],[COSTO TOTAL]]/Tabla2[[#This Row],[TIRAJE]])</f>
        <v>0</v>
      </c>
      <c r="R161" s="28"/>
      <c r="S161" s="29">
        <f>Tabla2[[#This Row],[COSTO UNITARIO]]*Tabla2[[#This Row],[TOTAL. EJEMPLARES SEGÚN INVENTARIO FÍSICO]]</f>
        <v>0</v>
      </c>
      <c r="T161" s="47"/>
      <c r="U161" s="26">
        <f>IF(Tabla2[[#This Row],[ETAPA SEGÚN RES 022/2015]]=$XFB$17,Q161-T161,0)</f>
        <v>0</v>
      </c>
      <c r="V161" s="29">
        <f>IF(Tabla2[[#This Row],[ETAPA SEGÚN RES 022/2015]]=$XFB$17,IF(Q161&gt;T161,U161*J161,0),0)</f>
        <v>0</v>
      </c>
      <c r="W161" s="31"/>
    </row>
    <row r="162" spans="2:23" x14ac:dyDescent="0.2">
      <c r="B162" s="17">
        <v>148</v>
      </c>
      <c r="C162" s="11"/>
      <c r="D162" s="11"/>
      <c r="E162" s="12"/>
      <c r="F162" s="13"/>
      <c r="G162" s="14"/>
      <c r="H162" s="15"/>
      <c r="I162" s="16"/>
      <c r="J162" s="52">
        <f>+SUM(Tabla2[[#This Row],[FACULTAD /INSTITUTO/ SEDE]:[DISTRIBUIDORES EXTERNOS]])</f>
        <v>0</v>
      </c>
      <c r="K162" s="51"/>
      <c r="L162" s="57"/>
      <c r="M162" s="14"/>
      <c r="N162" s="35"/>
      <c r="O162" s="34"/>
      <c r="P162" s="25"/>
      <c r="Q162" s="26">
        <f>IF(ISERROR(Tabla2[[#This Row],[COSTO TOTAL]]/Tabla2[[#This Row],[TIRAJE]]),0,Tabla2[[#This Row],[COSTO TOTAL]]/Tabla2[[#This Row],[TIRAJE]])</f>
        <v>0</v>
      </c>
      <c r="R162" s="28"/>
      <c r="S162" s="29">
        <f>Tabla2[[#This Row],[COSTO UNITARIO]]*Tabla2[[#This Row],[TOTAL. EJEMPLARES SEGÚN INVENTARIO FÍSICO]]</f>
        <v>0</v>
      </c>
      <c r="T162" s="47"/>
      <c r="U162" s="26">
        <f>IF(Tabla2[[#This Row],[ETAPA SEGÚN RES 022/2015]]=$XFB$17,Q162-T162,0)</f>
        <v>0</v>
      </c>
      <c r="V162" s="29">
        <f>IF(Tabla2[[#This Row],[ETAPA SEGÚN RES 022/2015]]=$XFB$17,IF(Q162&gt;T162,U162*J162,0),0)</f>
        <v>0</v>
      </c>
      <c r="W162" s="31"/>
    </row>
    <row r="163" spans="2:23" x14ac:dyDescent="0.2">
      <c r="B163" s="17">
        <v>149</v>
      </c>
      <c r="C163" s="11"/>
      <c r="D163" s="11"/>
      <c r="E163" s="12"/>
      <c r="F163" s="13"/>
      <c r="G163" s="14"/>
      <c r="H163" s="15"/>
      <c r="I163" s="16"/>
      <c r="J163" s="52">
        <f>+SUM(Tabla2[[#This Row],[FACULTAD /INSTITUTO/ SEDE]:[DISTRIBUIDORES EXTERNOS]])</f>
        <v>0</v>
      </c>
      <c r="K163" s="51"/>
      <c r="L163" s="57"/>
      <c r="M163" s="14"/>
      <c r="N163" s="35"/>
      <c r="O163" s="34"/>
      <c r="P163" s="25"/>
      <c r="Q163" s="26">
        <f>IF(ISERROR(Tabla2[[#This Row],[COSTO TOTAL]]/Tabla2[[#This Row],[TIRAJE]]),0,Tabla2[[#This Row],[COSTO TOTAL]]/Tabla2[[#This Row],[TIRAJE]])</f>
        <v>0</v>
      </c>
      <c r="R163" s="28"/>
      <c r="S163" s="29">
        <f>Tabla2[[#This Row],[COSTO UNITARIO]]*Tabla2[[#This Row],[TOTAL. EJEMPLARES SEGÚN INVENTARIO FÍSICO]]</f>
        <v>0</v>
      </c>
      <c r="T163" s="47"/>
      <c r="U163" s="26">
        <f>IF(Tabla2[[#This Row],[ETAPA SEGÚN RES 022/2015]]=$XFB$17,Q163-T163,0)</f>
        <v>0</v>
      </c>
      <c r="V163" s="29">
        <f>IF(Tabla2[[#This Row],[ETAPA SEGÚN RES 022/2015]]=$XFB$17,IF(Q163&gt;T163,U163*J163,0),0)</f>
        <v>0</v>
      </c>
      <c r="W163" s="31"/>
    </row>
    <row r="164" spans="2:23" x14ac:dyDescent="0.2">
      <c r="B164" s="17">
        <v>150</v>
      </c>
      <c r="C164" s="11"/>
      <c r="D164" s="11"/>
      <c r="E164" s="12"/>
      <c r="F164" s="13"/>
      <c r="G164" s="14"/>
      <c r="H164" s="15"/>
      <c r="I164" s="16"/>
      <c r="J164" s="52">
        <f>+SUM(Tabla2[[#This Row],[FACULTAD /INSTITUTO/ SEDE]:[DISTRIBUIDORES EXTERNOS]])</f>
        <v>0</v>
      </c>
      <c r="K164" s="51"/>
      <c r="L164" s="57"/>
      <c r="M164" s="14"/>
      <c r="N164" s="35"/>
      <c r="O164" s="34"/>
      <c r="P164" s="25"/>
      <c r="Q164" s="26">
        <f>IF(ISERROR(Tabla2[[#This Row],[COSTO TOTAL]]/Tabla2[[#This Row],[TIRAJE]]),0,Tabla2[[#This Row],[COSTO TOTAL]]/Tabla2[[#This Row],[TIRAJE]])</f>
        <v>0</v>
      </c>
      <c r="R164" s="28"/>
      <c r="S164" s="29">
        <f>Tabla2[[#This Row],[COSTO UNITARIO]]*Tabla2[[#This Row],[TOTAL. EJEMPLARES SEGÚN INVENTARIO FÍSICO]]</f>
        <v>0</v>
      </c>
      <c r="T164" s="47"/>
      <c r="U164" s="26">
        <f>IF(Tabla2[[#This Row],[ETAPA SEGÚN RES 022/2015]]=$XFB$17,Q164-T164,0)</f>
        <v>0</v>
      </c>
      <c r="V164" s="29">
        <f>IF(Tabla2[[#This Row],[ETAPA SEGÚN RES 022/2015]]=$XFB$17,IF(Q164&gt;T164,U164*J164,0),0)</f>
        <v>0</v>
      </c>
      <c r="W164" s="31"/>
    </row>
    <row r="165" spans="2:23" x14ac:dyDescent="0.2">
      <c r="B165" s="17">
        <v>151</v>
      </c>
      <c r="C165" s="11"/>
      <c r="D165" s="11"/>
      <c r="E165" s="12"/>
      <c r="F165" s="13"/>
      <c r="G165" s="14"/>
      <c r="H165" s="15"/>
      <c r="I165" s="16"/>
      <c r="J165" s="52">
        <f>+SUM(Tabla2[[#This Row],[FACULTAD /INSTITUTO/ SEDE]:[DISTRIBUIDORES EXTERNOS]])</f>
        <v>0</v>
      </c>
      <c r="K165" s="51"/>
      <c r="L165" s="57"/>
      <c r="M165" s="14"/>
      <c r="N165" s="35"/>
      <c r="O165" s="34"/>
      <c r="P165" s="25"/>
      <c r="Q165" s="26">
        <f>IF(ISERROR(Tabla2[[#This Row],[COSTO TOTAL]]/Tabla2[[#This Row],[TIRAJE]]),0,Tabla2[[#This Row],[COSTO TOTAL]]/Tabla2[[#This Row],[TIRAJE]])</f>
        <v>0</v>
      </c>
      <c r="R165" s="28"/>
      <c r="S165" s="29">
        <f>Tabla2[[#This Row],[COSTO UNITARIO]]*Tabla2[[#This Row],[TOTAL. EJEMPLARES SEGÚN INVENTARIO FÍSICO]]</f>
        <v>0</v>
      </c>
      <c r="T165" s="47"/>
      <c r="U165" s="26">
        <f>IF(Tabla2[[#This Row],[ETAPA SEGÚN RES 022/2015]]=$XFB$17,Q165-T165,0)</f>
        <v>0</v>
      </c>
      <c r="V165" s="29">
        <f>IF(Tabla2[[#This Row],[ETAPA SEGÚN RES 022/2015]]=$XFB$17,IF(Q165&gt;T165,U165*J165,0),0)</f>
        <v>0</v>
      </c>
      <c r="W165" s="31"/>
    </row>
    <row r="166" spans="2:23" x14ac:dyDescent="0.2">
      <c r="B166" s="17">
        <v>152</v>
      </c>
      <c r="C166" s="11"/>
      <c r="D166" s="11"/>
      <c r="E166" s="12"/>
      <c r="F166" s="13"/>
      <c r="G166" s="14"/>
      <c r="H166" s="15"/>
      <c r="I166" s="16"/>
      <c r="J166" s="52">
        <f>+SUM(Tabla2[[#This Row],[FACULTAD /INSTITUTO/ SEDE]:[DISTRIBUIDORES EXTERNOS]])</f>
        <v>0</v>
      </c>
      <c r="K166" s="51"/>
      <c r="L166" s="57"/>
      <c r="M166" s="14"/>
      <c r="N166" s="35"/>
      <c r="O166" s="34"/>
      <c r="P166" s="25"/>
      <c r="Q166" s="26">
        <f>IF(ISERROR(Tabla2[[#This Row],[COSTO TOTAL]]/Tabla2[[#This Row],[TIRAJE]]),0,Tabla2[[#This Row],[COSTO TOTAL]]/Tabla2[[#This Row],[TIRAJE]])</f>
        <v>0</v>
      </c>
      <c r="R166" s="28"/>
      <c r="S166" s="29">
        <f>Tabla2[[#This Row],[COSTO UNITARIO]]*Tabla2[[#This Row],[TOTAL. EJEMPLARES SEGÚN INVENTARIO FÍSICO]]</f>
        <v>0</v>
      </c>
      <c r="T166" s="47"/>
      <c r="U166" s="26">
        <f>IF(Tabla2[[#This Row],[ETAPA SEGÚN RES 022/2015]]=$XFB$17,Q166-T166,0)</f>
        <v>0</v>
      </c>
      <c r="V166" s="29">
        <f>IF(Tabla2[[#This Row],[ETAPA SEGÚN RES 022/2015]]=$XFB$17,IF(Q166&gt;T166,U166*J166,0),0)</f>
        <v>0</v>
      </c>
      <c r="W166" s="31"/>
    </row>
    <row r="167" spans="2:23" x14ac:dyDescent="0.2">
      <c r="B167" s="17">
        <v>153</v>
      </c>
      <c r="C167" s="11"/>
      <c r="D167" s="11"/>
      <c r="E167" s="12"/>
      <c r="F167" s="13"/>
      <c r="G167" s="14"/>
      <c r="H167" s="15"/>
      <c r="I167" s="16"/>
      <c r="J167" s="52">
        <f>+SUM(Tabla2[[#This Row],[FACULTAD /INSTITUTO/ SEDE]:[DISTRIBUIDORES EXTERNOS]])</f>
        <v>0</v>
      </c>
      <c r="K167" s="51"/>
      <c r="L167" s="57"/>
      <c r="M167" s="14"/>
      <c r="N167" s="35"/>
      <c r="O167" s="34"/>
      <c r="P167" s="25"/>
      <c r="Q167" s="26">
        <f>IF(ISERROR(Tabla2[[#This Row],[COSTO TOTAL]]/Tabla2[[#This Row],[TIRAJE]]),0,Tabla2[[#This Row],[COSTO TOTAL]]/Tabla2[[#This Row],[TIRAJE]])</f>
        <v>0</v>
      </c>
      <c r="R167" s="28"/>
      <c r="S167" s="29">
        <f>Tabla2[[#This Row],[COSTO UNITARIO]]*Tabla2[[#This Row],[TOTAL. EJEMPLARES SEGÚN INVENTARIO FÍSICO]]</f>
        <v>0</v>
      </c>
      <c r="T167" s="47"/>
      <c r="U167" s="26">
        <f>IF(Tabla2[[#This Row],[ETAPA SEGÚN RES 022/2015]]=$XFB$17,Q167-T167,0)</f>
        <v>0</v>
      </c>
      <c r="V167" s="29">
        <f>IF(Tabla2[[#This Row],[ETAPA SEGÚN RES 022/2015]]=$XFB$17,IF(Q167&gt;T167,U167*J167,0),0)</f>
        <v>0</v>
      </c>
      <c r="W167" s="31"/>
    </row>
    <row r="168" spans="2:23" x14ac:dyDescent="0.2">
      <c r="B168" s="17">
        <v>154</v>
      </c>
      <c r="C168" s="11"/>
      <c r="D168" s="11"/>
      <c r="E168" s="12"/>
      <c r="F168" s="13"/>
      <c r="G168" s="14"/>
      <c r="H168" s="15"/>
      <c r="I168" s="16"/>
      <c r="J168" s="52">
        <f>+SUM(Tabla2[[#This Row],[FACULTAD /INSTITUTO/ SEDE]:[DISTRIBUIDORES EXTERNOS]])</f>
        <v>0</v>
      </c>
      <c r="K168" s="51"/>
      <c r="L168" s="57"/>
      <c r="M168" s="14"/>
      <c r="N168" s="35"/>
      <c r="O168" s="34"/>
      <c r="P168" s="25"/>
      <c r="Q168" s="26">
        <f>IF(ISERROR(Tabla2[[#This Row],[COSTO TOTAL]]/Tabla2[[#This Row],[TIRAJE]]),0,Tabla2[[#This Row],[COSTO TOTAL]]/Tabla2[[#This Row],[TIRAJE]])</f>
        <v>0</v>
      </c>
      <c r="R168" s="28"/>
      <c r="S168" s="29">
        <f>Tabla2[[#This Row],[COSTO UNITARIO]]*Tabla2[[#This Row],[TOTAL. EJEMPLARES SEGÚN INVENTARIO FÍSICO]]</f>
        <v>0</v>
      </c>
      <c r="T168" s="47"/>
      <c r="U168" s="26">
        <f>IF(Tabla2[[#This Row],[ETAPA SEGÚN RES 022/2015]]=$XFB$17,Q168-T168,0)</f>
        <v>0</v>
      </c>
      <c r="V168" s="29">
        <f>IF(Tabla2[[#This Row],[ETAPA SEGÚN RES 022/2015]]=$XFB$17,IF(Q168&gt;T168,U168*J168,0),0)</f>
        <v>0</v>
      </c>
      <c r="W168" s="31"/>
    </row>
    <row r="169" spans="2:23" x14ac:dyDescent="0.2">
      <c r="B169" s="17">
        <v>155</v>
      </c>
      <c r="C169" s="11"/>
      <c r="D169" s="11"/>
      <c r="E169" s="12"/>
      <c r="F169" s="13"/>
      <c r="G169" s="14"/>
      <c r="H169" s="15"/>
      <c r="I169" s="16"/>
      <c r="J169" s="52">
        <f>+SUM(Tabla2[[#This Row],[FACULTAD /INSTITUTO/ SEDE]:[DISTRIBUIDORES EXTERNOS]])</f>
        <v>0</v>
      </c>
      <c r="K169" s="51"/>
      <c r="L169" s="57"/>
      <c r="M169" s="14"/>
      <c r="N169" s="35"/>
      <c r="O169" s="34"/>
      <c r="P169" s="25"/>
      <c r="Q169" s="26">
        <f>IF(ISERROR(Tabla2[[#This Row],[COSTO TOTAL]]/Tabla2[[#This Row],[TIRAJE]]),0,Tabla2[[#This Row],[COSTO TOTAL]]/Tabla2[[#This Row],[TIRAJE]])</f>
        <v>0</v>
      </c>
      <c r="R169" s="28"/>
      <c r="S169" s="29">
        <f>Tabla2[[#This Row],[COSTO UNITARIO]]*Tabla2[[#This Row],[TOTAL. EJEMPLARES SEGÚN INVENTARIO FÍSICO]]</f>
        <v>0</v>
      </c>
      <c r="T169" s="47"/>
      <c r="U169" s="26">
        <f>IF(Tabla2[[#This Row],[ETAPA SEGÚN RES 022/2015]]=$XFB$17,Q169-T169,0)</f>
        <v>0</v>
      </c>
      <c r="V169" s="29">
        <f>IF(Tabla2[[#This Row],[ETAPA SEGÚN RES 022/2015]]=$XFB$17,IF(Q169&gt;T169,U169*J169,0),0)</f>
        <v>0</v>
      </c>
      <c r="W169" s="31"/>
    </row>
    <row r="170" spans="2:23" x14ac:dyDescent="0.2">
      <c r="B170" s="17">
        <v>156</v>
      </c>
      <c r="C170" s="11"/>
      <c r="D170" s="11"/>
      <c r="E170" s="12"/>
      <c r="F170" s="13"/>
      <c r="G170" s="14"/>
      <c r="H170" s="15"/>
      <c r="I170" s="16"/>
      <c r="J170" s="52">
        <f>+SUM(Tabla2[[#This Row],[FACULTAD /INSTITUTO/ SEDE]:[DISTRIBUIDORES EXTERNOS]])</f>
        <v>0</v>
      </c>
      <c r="K170" s="51"/>
      <c r="L170" s="57"/>
      <c r="M170" s="14"/>
      <c r="N170" s="35"/>
      <c r="O170" s="34"/>
      <c r="P170" s="25"/>
      <c r="Q170" s="26">
        <f>IF(ISERROR(Tabla2[[#This Row],[COSTO TOTAL]]/Tabla2[[#This Row],[TIRAJE]]),0,Tabla2[[#This Row],[COSTO TOTAL]]/Tabla2[[#This Row],[TIRAJE]])</f>
        <v>0</v>
      </c>
      <c r="R170" s="28"/>
      <c r="S170" s="29">
        <f>Tabla2[[#This Row],[COSTO UNITARIO]]*Tabla2[[#This Row],[TOTAL. EJEMPLARES SEGÚN INVENTARIO FÍSICO]]</f>
        <v>0</v>
      </c>
      <c r="T170" s="47"/>
      <c r="U170" s="26">
        <f>IF(Tabla2[[#This Row],[ETAPA SEGÚN RES 022/2015]]=$XFB$17,Q170-T170,0)</f>
        <v>0</v>
      </c>
      <c r="V170" s="29">
        <f>IF(Tabla2[[#This Row],[ETAPA SEGÚN RES 022/2015]]=$XFB$17,IF(Q170&gt;T170,U170*J170,0),0)</f>
        <v>0</v>
      </c>
      <c r="W170" s="31"/>
    </row>
    <row r="171" spans="2:23" x14ac:dyDescent="0.2">
      <c r="B171" s="17">
        <v>157</v>
      </c>
      <c r="C171" s="11"/>
      <c r="D171" s="11"/>
      <c r="E171" s="12"/>
      <c r="F171" s="13"/>
      <c r="G171" s="14"/>
      <c r="H171" s="15"/>
      <c r="I171" s="16"/>
      <c r="J171" s="52">
        <f>+SUM(Tabla2[[#This Row],[FACULTAD /INSTITUTO/ SEDE]:[DISTRIBUIDORES EXTERNOS]])</f>
        <v>0</v>
      </c>
      <c r="K171" s="51"/>
      <c r="L171" s="57"/>
      <c r="M171" s="14"/>
      <c r="N171" s="35"/>
      <c r="O171" s="34"/>
      <c r="P171" s="25"/>
      <c r="Q171" s="26">
        <f>IF(ISERROR(Tabla2[[#This Row],[COSTO TOTAL]]/Tabla2[[#This Row],[TIRAJE]]),0,Tabla2[[#This Row],[COSTO TOTAL]]/Tabla2[[#This Row],[TIRAJE]])</f>
        <v>0</v>
      </c>
      <c r="R171" s="28"/>
      <c r="S171" s="29">
        <f>Tabla2[[#This Row],[COSTO UNITARIO]]*Tabla2[[#This Row],[TOTAL. EJEMPLARES SEGÚN INVENTARIO FÍSICO]]</f>
        <v>0</v>
      </c>
      <c r="T171" s="47"/>
      <c r="U171" s="26">
        <f>IF(Tabla2[[#This Row],[ETAPA SEGÚN RES 022/2015]]=$XFB$17,Q171-T171,0)</f>
        <v>0</v>
      </c>
      <c r="V171" s="29">
        <f>IF(Tabla2[[#This Row],[ETAPA SEGÚN RES 022/2015]]=$XFB$17,IF(Q171&gt;T171,U171*J171,0),0)</f>
        <v>0</v>
      </c>
      <c r="W171" s="31"/>
    </row>
    <row r="172" spans="2:23" x14ac:dyDescent="0.2">
      <c r="B172" s="17">
        <v>158</v>
      </c>
      <c r="C172" s="11"/>
      <c r="D172" s="11"/>
      <c r="E172" s="12"/>
      <c r="F172" s="13"/>
      <c r="G172" s="14"/>
      <c r="H172" s="15"/>
      <c r="I172" s="16"/>
      <c r="J172" s="52">
        <f>+SUM(Tabla2[[#This Row],[FACULTAD /INSTITUTO/ SEDE]:[DISTRIBUIDORES EXTERNOS]])</f>
        <v>0</v>
      </c>
      <c r="K172" s="51"/>
      <c r="L172" s="57"/>
      <c r="M172" s="14"/>
      <c r="N172" s="35"/>
      <c r="O172" s="34"/>
      <c r="P172" s="25"/>
      <c r="Q172" s="26">
        <f>IF(ISERROR(Tabla2[[#This Row],[COSTO TOTAL]]/Tabla2[[#This Row],[TIRAJE]]),0,Tabla2[[#This Row],[COSTO TOTAL]]/Tabla2[[#This Row],[TIRAJE]])</f>
        <v>0</v>
      </c>
      <c r="R172" s="28"/>
      <c r="S172" s="29">
        <f>Tabla2[[#This Row],[COSTO UNITARIO]]*Tabla2[[#This Row],[TOTAL. EJEMPLARES SEGÚN INVENTARIO FÍSICO]]</f>
        <v>0</v>
      </c>
      <c r="T172" s="47"/>
      <c r="U172" s="26">
        <f>IF(Tabla2[[#This Row],[ETAPA SEGÚN RES 022/2015]]=$XFB$17,Q172-T172,0)</f>
        <v>0</v>
      </c>
      <c r="V172" s="29">
        <f>IF(Tabla2[[#This Row],[ETAPA SEGÚN RES 022/2015]]=$XFB$17,IF(Q172&gt;T172,U172*J172,0),0)</f>
        <v>0</v>
      </c>
      <c r="W172" s="31"/>
    </row>
    <row r="173" spans="2:23" x14ac:dyDescent="0.2">
      <c r="B173" s="17">
        <v>159</v>
      </c>
      <c r="C173" s="11"/>
      <c r="D173" s="11"/>
      <c r="E173" s="12"/>
      <c r="F173" s="13"/>
      <c r="G173" s="14"/>
      <c r="H173" s="15"/>
      <c r="I173" s="16"/>
      <c r="J173" s="52">
        <f>+SUM(Tabla2[[#This Row],[FACULTAD /INSTITUTO/ SEDE]:[DISTRIBUIDORES EXTERNOS]])</f>
        <v>0</v>
      </c>
      <c r="K173" s="51"/>
      <c r="L173" s="57"/>
      <c r="M173" s="14"/>
      <c r="N173" s="35"/>
      <c r="O173" s="34"/>
      <c r="P173" s="25"/>
      <c r="Q173" s="26">
        <f>IF(ISERROR(Tabla2[[#This Row],[COSTO TOTAL]]/Tabla2[[#This Row],[TIRAJE]]),0,Tabla2[[#This Row],[COSTO TOTAL]]/Tabla2[[#This Row],[TIRAJE]])</f>
        <v>0</v>
      </c>
      <c r="R173" s="28"/>
      <c r="S173" s="29">
        <f>Tabla2[[#This Row],[COSTO UNITARIO]]*Tabla2[[#This Row],[TOTAL. EJEMPLARES SEGÚN INVENTARIO FÍSICO]]</f>
        <v>0</v>
      </c>
      <c r="T173" s="47"/>
      <c r="U173" s="26">
        <f>IF(Tabla2[[#This Row],[ETAPA SEGÚN RES 022/2015]]=$XFB$17,Q173-T173,0)</f>
        <v>0</v>
      </c>
      <c r="V173" s="29">
        <f>IF(Tabla2[[#This Row],[ETAPA SEGÚN RES 022/2015]]=$XFB$17,IF(Q173&gt;T173,U173*J173,0),0)</f>
        <v>0</v>
      </c>
      <c r="W173" s="31"/>
    </row>
    <row r="174" spans="2:23" x14ac:dyDescent="0.2">
      <c r="B174" s="17">
        <v>160</v>
      </c>
      <c r="C174" s="11"/>
      <c r="D174" s="11"/>
      <c r="E174" s="12"/>
      <c r="F174" s="13"/>
      <c r="G174" s="14"/>
      <c r="H174" s="15"/>
      <c r="I174" s="16"/>
      <c r="J174" s="52">
        <f>+SUM(Tabla2[[#This Row],[FACULTAD /INSTITUTO/ SEDE]:[DISTRIBUIDORES EXTERNOS]])</f>
        <v>0</v>
      </c>
      <c r="K174" s="51"/>
      <c r="L174" s="57"/>
      <c r="M174" s="14"/>
      <c r="N174" s="35"/>
      <c r="O174" s="34"/>
      <c r="P174" s="25"/>
      <c r="Q174" s="26">
        <f>IF(ISERROR(Tabla2[[#This Row],[COSTO TOTAL]]/Tabla2[[#This Row],[TIRAJE]]),0,Tabla2[[#This Row],[COSTO TOTAL]]/Tabla2[[#This Row],[TIRAJE]])</f>
        <v>0</v>
      </c>
      <c r="R174" s="28"/>
      <c r="S174" s="29">
        <f>Tabla2[[#This Row],[COSTO UNITARIO]]*Tabla2[[#This Row],[TOTAL. EJEMPLARES SEGÚN INVENTARIO FÍSICO]]</f>
        <v>0</v>
      </c>
      <c r="T174" s="47"/>
      <c r="U174" s="26">
        <f>IF(Tabla2[[#This Row],[ETAPA SEGÚN RES 022/2015]]=$XFB$17,Q174-T174,0)</f>
        <v>0</v>
      </c>
      <c r="V174" s="29">
        <f>IF(Tabla2[[#This Row],[ETAPA SEGÚN RES 022/2015]]=$XFB$17,IF(Q174&gt;T174,U174*J174,0),0)</f>
        <v>0</v>
      </c>
      <c r="W174" s="31"/>
    </row>
    <row r="175" spans="2:23" x14ac:dyDescent="0.2">
      <c r="B175" s="17">
        <v>161</v>
      </c>
      <c r="C175" s="11"/>
      <c r="D175" s="11"/>
      <c r="E175" s="12"/>
      <c r="F175" s="13"/>
      <c r="G175" s="14"/>
      <c r="H175" s="15"/>
      <c r="I175" s="16"/>
      <c r="J175" s="52">
        <f>+SUM(Tabla2[[#This Row],[FACULTAD /INSTITUTO/ SEDE]:[DISTRIBUIDORES EXTERNOS]])</f>
        <v>0</v>
      </c>
      <c r="K175" s="51"/>
      <c r="L175" s="57"/>
      <c r="M175" s="14"/>
      <c r="N175" s="35"/>
      <c r="O175" s="34"/>
      <c r="P175" s="25"/>
      <c r="Q175" s="26">
        <f>IF(ISERROR(Tabla2[[#This Row],[COSTO TOTAL]]/Tabla2[[#This Row],[TIRAJE]]),0,Tabla2[[#This Row],[COSTO TOTAL]]/Tabla2[[#This Row],[TIRAJE]])</f>
        <v>0</v>
      </c>
      <c r="R175" s="28"/>
      <c r="S175" s="29">
        <f>Tabla2[[#This Row],[COSTO UNITARIO]]*Tabla2[[#This Row],[TOTAL. EJEMPLARES SEGÚN INVENTARIO FÍSICO]]</f>
        <v>0</v>
      </c>
      <c r="T175" s="47"/>
      <c r="U175" s="26">
        <f>IF(Tabla2[[#This Row],[ETAPA SEGÚN RES 022/2015]]=$XFB$17,Q175-T175,0)</f>
        <v>0</v>
      </c>
      <c r="V175" s="29">
        <f>IF(Tabla2[[#This Row],[ETAPA SEGÚN RES 022/2015]]=$XFB$17,IF(Q175&gt;T175,U175*J175,0),0)</f>
        <v>0</v>
      </c>
      <c r="W175" s="31"/>
    </row>
    <row r="176" spans="2:23" x14ac:dyDescent="0.2">
      <c r="B176" s="17">
        <v>162</v>
      </c>
      <c r="C176" s="11"/>
      <c r="D176" s="11"/>
      <c r="E176" s="12"/>
      <c r="F176" s="13"/>
      <c r="G176" s="14"/>
      <c r="H176" s="15"/>
      <c r="I176" s="16"/>
      <c r="J176" s="52">
        <f>+SUM(Tabla2[[#This Row],[FACULTAD /INSTITUTO/ SEDE]:[DISTRIBUIDORES EXTERNOS]])</f>
        <v>0</v>
      </c>
      <c r="K176" s="51"/>
      <c r="L176" s="57"/>
      <c r="M176" s="14"/>
      <c r="N176" s="35"/>
      <c r="O176" s="34"/>
      <c r="P176" s="25"/>
      <c r="Q176" s="26">
        <f>IF(ISERROR(Tabla2[[#This Row],[COSTO TOTAL]]/Tabla2[[#This Row],[TIRAJE]]),0,Tabla2[[#This Row],[COSTO TOTAL]]/Tabla2[[#This Row],[TIRAJE]])</f>
        <v>0</v>
      </c>
      <c r="R176" s="28"/>
      <c r="S176" s="29">
        <f>Tabla2[[#This Row],[COSTO UNITARIO]]*Tabla2[[#This Row],[TOTAL. EJEMPLARES SEGÚN INVENTARIO FÍSICO]]</f>
        <v>0</v>
      </c>
      <c r="T176" s="47"/>
      <c r="U176" s="26">
        <f>IF(Tabla2[[#This Row],[ETAPA SEGÚN RES 022/2015]]=$XFB$17,Q176-T176,0)</f>
        <v>0</v>
      </c>
      <c r="V176" s="29">
        <f>IF(Tabla2[[#This Row],[ETAPA SEGÚN RES 022/2015]]=$XFB$17,IF(Q176&gt;T176,U176*J176,0),0)</f>
        <v>0</v>
      </c>
      <c r="W176" s="31"/>
    </row>
    <row r="177" spans="2:23" x14ac:dyDescent="0.2">
      <c r="B177" s="17">
        <v>163</v>
      </c>
      <c r="C177" s="11"/>
      <c r="D177" s="11"/>
      <c r="E177" s="12"/>
      <c r="F177" s="13"/>
      <c r="G177" s="14"/>
      <c r="H177" s="15"/>
      <c r="I177" s="16"/>
      <c r="J177" s="52">
        <f>+SUM(Tabla2[[#This Row],[FACULTAD /INSTITUTO/ SEDE]:[DISTRIBUIDORES EXTERNOS]])</f>
        <v>0</v>
      </c>
      <c r="K177" s="51"/>
      <c r="L177" s="57"/>
      <c r="M177" s="14"/>
      <c r="N177" s="35"/>
      <c r="O177" s="34"/>
      <c r="P177" s="25"/>
      <c r="Q177" s="26">
        <f>IF(ISERROR(Tabla2[[#This Row],[COSTO TOTAL]]/Tabla2[[#This Row],[TIRAJE]]),0,Tabla2[[#This Row],[COSTO TOTAL]]/Tabla2[[#This Row],[TIRAJE]])</f>
        <v>0</v>
      </c>
      <c r="R177" s="28"/>
      <c r="S177" s="29">
        <f>Tabla2[[#This Row],[COSTO UNITARIO]]*Tabla2[[#This Row],[TOTAL. EJEMPLARES SEGÚN INVENTARIO FÍSICO]]</f>
        <v>0</v>
      </c>
      <c r="T177" s="47"/>
      <c r="U177" s="26">
        <f>IF(Tabla2[[#This Row],[ETAPA SEGÚN RES 022/2015]]=$XFB$17,Q177-T177,0)</f>
        <v>0</v>
      </c>
      <c r="V177" s="29">
        <f>IF(Tabla2[[#This Row],[ETAPA SEGÚN RES 022/2015]]=$XFB$17,IF(Q177&gt;T177,U177*J177,0),0)</f>
        <v>0</v>
      </c>
      <c r="W177" s="31"/>
    </row>
    <row r="178" spans="2:23" x14ac:dyDescent="0.2">
      <c r="B178" s="17">
        <v>164</v>
      </c>
      <c r="C178" s="11"/>
      <c r="D178" s="11"/>
      <c r="E178" s="12"/>
      <c r="F178" s="13"/>
      <c r="G178" s="14"/>
      <c r="H178" s="15"/>
      <c r="I178" s="16"/>
      <c r="J178" s="52">
        <f>+SUM(Tabla2[[#This Row],[FACULTAD /INSTITUTO/ SEDE]:[DISTRIBUIDORES EXTERNOS]])</f>
        <v>0</v>
      </c>
      <c r="K178" s="51"/>
      <c r="L178" s="57"/>
      <c r="M178" s="14"/>
      <c r="N178" s="35"/>
      <c r="O178" s="34"/>
      <c r="P178" s="25"/>
      <c r="Q178" s="26">
        <f>IF(ISERROR(Tabla2[[#This Row],[COSTO TOTAL]]/Tabla2[[#This Row],[TIRAJE]]),0,Tabla2[[#This Row],[COSTO TOTAL]]/Tabla2[[#This Row],[TIRAJE]])</f>
        <v>0</v>
      </c>
      <c r="R178" s="28"/>
      <c r="S178" s="29">
        <f>Tabla2[[#This Row],[COSTO UNITARIO]]*Tabla2[[#This Row],[TOTAL. EJEMPLARES SEGÚN INVENTARIO FÍSICO]]</f>
        <v>0</v>
      </c>
      <c r="T178" s="47"/>
      <c r="U178" s="26">
        <f>IF(Tabla2[[#This Row],[ETAPA SEGÚN RES 022/2015]]=$XFB$17,Q178-T178,0)</f>
        <v>0</v>
      </c>
      <c r="V178" s="29">
        <f>IF(Tabla2[[#This Row],[ETAPA SEGÚN RES 022/2015]]=$XFB$17,IF(Q178&gt;T178,U178*J178,0),0)</f>
        <v>0</v>
      </c>
      <c r="W178" s="31"/>
    </row>
    <row r="179" spans="2:23" x14ac:dyDescent="0.2">
      <c r="B179" s="17">
        <v>165</v>
      </c>
      <c r="C179" s="11"/>
      <c r="D179" s="11"/>
      <c r="E179" s="12"/>
      <c r="F179" s="13"/>
      <c r="G179" s="14"/>
      <c r="H179" s="15"/>
      <c r="I179" s="16"/>
      <c r="J179" s="52">
        <f>+SUM(Tabla2[[#This Row],[FACULTAD /INSTITUTO/ SEDE]:[DISTRIBUIDORES EXTERNOS]])</f>
        <v>0</v>
      </c>
      <c r="K179" s="51"/>
      <c r="L179" s="57"/>
      <c r="M179" s="14"/>
      <c r="N179" s="35"/>
      <c r="O179" s="34"/>
      <c r="P179" s="25"/>
      <c r="Q179" s="26">
        <f>IF(ISERROR(Tabla2[[#This Row],[COSTO TOTAL]]/Tabla2[[#This Row],[TIRAJE]]),0,Tabla2[[#This Row],[COSTO TOTAL]]/Tabla2[[#This Row],[TIRAJE]])</f>
        <v>0</v>
      </c>
      <c r="R179" s="28"/>
      <c r="S179" s="29">
        <f>Tabla2[[#This Row],[COSTO UNITARIO]]*Tabla2[[#This Row],[TOTAL. EJEMPLARES SEGÚN INVENTARIO FÍSICO]]</f>
        <v>0</v>
      </c>
      <c r="T179" s="47"/>
      <c r="U179" s="26">
        <f>IF(Tabla2[[#This Row],[ETAPA SEGÚN RES 022/2015]]=$XFB$17,Q179-T179,0)</f>
        <v>0</v>
      </c>
      <c r="V179" s="29">
        <f>IF(Tabla2[[#This Row],[ETAPA SEGÚN RES 022/2015]]=$XFB$17,IF(Q179&gt;T179,U179*J179,0),0)</f>
        <v>0</v>
      </c>
      <c r="W179" s="31"/>
    </row>
    <row r="180" spans="2:23" x14ac:dyDescent="0.2">
      <c r="B180" s="17">
        <v>166</v>
      </c>
      <c r="C180" s="11"/>
      <c r="D180" s="11"/>
      <c r="E180" s="12"/>
      <c r="F180" s="13"/>
      <c r="G180" s="14"/>
      <c r="H180" s="15"/>
      <c r="I180" s="16"/>
      <c r="J180" s="52">
        <f>+SUM(Tabla2[[#This Row],[FACULTAD /INSTITUTO/ SEDE]:[DISTRIBUIDORES EXTERNOS]])</f>
        <v>0</v>
      </c>
      <c r="K180" s="51"/>
      <c r="L180" s="57"/>
      <c r="M180" s="14"/>
      <c r="N180" s="35"/>
      <c r="O180" s="34"/>
      <c r="P180" s="25"/>
      <c r="Q180" s="26">
        <f>IF(ISERROR(Tabla2[[#This Row],[COSTO TOTAL]]/Tabla2[[#This Row],[TIRAJE]]),0,Tabla2[[#This Row],[COSTO TOTAL]]/Tabla2[[#This Row],[TIRAJE]])</f>
        <v>0</v>
      </c>
      <c r="R180" s="28"/>
      <c r="S180" s="29">
        <f>Tabla2[[#This Row],[COSTO UNITARIO]]*Tabla2[[#This Row],[TOTAL. EJEMPLARES SEGÚN INVENTARIO FÍSICO]]</f>
        <v>0</v>
      </c>
      <c r="T180" s="47"/>
      <c r="U180" s="26">
        <f>IF(Tabla2[[#This Row],[ETAPA SEGÚN RES 022/2015]]=$XFB$17,Q180-T180,0)</f>
        <v>0</v>
      </c>
      <c r="V180" s="29">
        <f>IF(Tabla2[[#This Row],[ETAPA SEGÚN RES 022/2015]]=$XFB$17,IF(Q180&gt;T180,U180*J180,0),0)</f>
        <v>0</v>
      </c>
      <c r="W180" s="31"/>
    </row>
    <row r="181" spans="2:23" x14ac:dyDescent="0.2">
      <c r="B181" s="17">
        <v>167</v>
      </c>
      <c r="C181" s="11"/>
      <c r="D181" s="11"/>
      <c r="E181" s="12"/>
      <c r="F181" s="13"/>
      <c r="G181" s="14"/>
      <c r="H181" s="15"/>
      <c r="I181" s="16"/>
      <c r="J181" s="52">
        <f>+SUM(Tabla2[[#This Row],[FACULTAD /INSTITUTO/ SEDE]:[DISTRIBUIDORES EXTERNOS]])</f>
        <v>0</v>
      </c>
      <c r="K181" s="51"/>
      <c r="L181" s="57"/>
      <c r="M181" s="14"/>
      <c r="N181" s="35"/>
      <c r="O181" s="34"/>
      <c r="P181" s="25"/>
      <c r="Q181" s="26">
        <f>IF(ISERROR(Tabla2[[#This Row],[COSTO TOTAL]]/Tabla2[[#This Row],[TIRAJE]]),0,Tabla2[[#This Row],[COSTO TOTAL]]/Tabla2[[#This Row],[TIRAJE]])</f>
        <v>0</v>
      </c>
      <c r="R181" s="28"/>
      <c r="S181" s="29">
        <f>Tabla2[[#This Row],[COSTO UNITARIO]]*Tabla2[[#This Row],[TOTAL. EJEMPLARES SEGÚN INVENTARIO FÍSICO]]</f>
        <v>0</v>
      </c>
      <c r="T181" s="47"/>
      <c r="U181" s="26">
        <f>IF(Tabla2[[#This Row],[ETAPA SEGÚN RES 022/2015]]=$XFB$17,Q181-T181,0)</f>
        <v>0</v>
      </c>
      <c r="V181" s="29">
        <f>IF(Tabla2[[#This Row],[ETAPA SEGÚN RES 022/2015]]=$XFB$17,IF(Q181&gt;T181,U181*J181,0),0)</f>
        <v>0</v>
      </c>
      <c r="W181" s="31"/>
    </row>
    <row r="182" spans="2:23" x14ac:dyDescent="0.2">
      <c r="B182" s="17">
        <v>168</v>
      </c>
      <c r="C182" s="11"/>
      <c r="D182" s="11"/>
      <c r="E182" s="12"/>
      <c r="F182" s="13"/>
      <c r="G182" s="14"/>
      <c r="H182" s="15"/>
      <c r="I182" s="16"/>
      <c r="J182" s="52">
        <f>+SUM(Tabla2[[#This Row],[FACULTAD /INSTITUTO/ SEDE]:[DISTRIBUIDORES EXTERNOS]])</f>
        <v>0</v>
      </c>
      <c r="K182" s="51"/>
      <c r="L182" s="57"/>
      <c r="M182" s="14"/>
      <c r="N182" s="35"/>
      <c r="O182" s="34"/>
      <c r="P182" s="25"/>
      <c r="Q182" s="26">
        <f>IF(ISERROR(Tabla2[[#This Row],[COSTO TOTAL]]/Tabla2[[#This Row],[TIRAJE]]),0,Tabla2[[#This Row],[COSTO TOTAL]]/Tabla2[[#This Row],[TIRAJE]])</f>
        <v>0</v>
      </c>
      <c r="R182" s="28"/>
      <c r="S182" s="29">
        <f>Tabla2[[#This Row],[COSTO UNITARIO]]*Tabla2[[#This Row],[TOTAL. EJEMPLARES SEGÚN INVENTARIO FÍSICO]]</f>
        <v>0</v>
      </c>
      <c r="T182" s="47"/>
      <c r="U182" s="26">
        <f>IF(Tabla2[[#This Row],[ETAPA SEGÚN RES 022/2015]]=$XFB$17,Q182-T182,0)</f>
        <v>0</v>
      </c>
      <c r="V182" s="29">
        <f>IF(Tabla2[[#This Row],[ETAPA SEGÚN RES 022/2015]]=$XFB$17,IF(Q182&gt;T182,U182*J182,0),0)</f>
        <v>0</v>
      </c>
      <c r="W182" s="31"/>
    </row>
    <row r="183" spans="2:23" x14ac:dyDescent="0.2">
      <c r="B183" s="17">
        <v>169</v>
      </c>
      <c r="C183" s="11"/>
      <c r="D183" s="11"/>
      <c r="E183" s="12"/>
      <c r="F183" s="13"/>
      <c r="G183" s="14"/>
      <c r="H183" s="15"/>
      <c r="I183" s="16"/>
      <c r="J183" s="52">
        <f>+SUM(Tabla2[[#This Row],[FACULTAD /INSTITUTO/ SEDE]:[DISTRIBUIDORES EXTERNOS]])</f>
        <v>0</v>
      </c>
      <c r="K183" s="51"/>
      <c r="L183" s="57"/>
      <c r="M183" s="14"/>
      <c r="N183" s="35"/>
      <c r="O183" s="34"/>
      <c r="P183" s="25"/>
      <c r="Q183" s="26">
        <f>IF(ISERROR(Tabla2[[#This Row],[COSTO TOTAL]]/Tabla2[[#This Row],[TIRAJE]]),0,Tabla2[[#This Row],[COSTO TOTAL]]/Tabla2[[#This Row],[TIRAJE]])</f>
        <v>0</v>
      </c>
      <c r="R183" s="28"/>
      <c r="S183" s="29">
        <f>Tabla2[[#This Row],[COSTO UNITARIO]]*Tabla2[[#This Row],[TOTAL. EJEMPLARES SEGÚN INVENTARIO FÍSICO]]</f>
        <v>0</v>
      </c>
      <c r="T183" s="47"/>
      <c r="U183" s="26">
        <f>IF(Tabla2[[#This Row],[ETAPA SEGÚN RES 022/2015]]=$XFB$17,Q183-T183,0)</f>
        <v>0</v>
      </c>
      <c r="V183" s="29">
        <f>IF(Tabla2[[#This Row],[ETAPA SEGÚN RES 022/2015]]=$XFB$17,IF(Q183&gt;T183,U183*J183,0),0)</f>
        <v>0</v>
      </c>
      <c r="W183" s="31"/>
    </row>
    <row r="184" spans="2:23" x14ac:dyDescent="0.2">
      <c r="B184" s="17">
        <v>170</v>
      </c>
      <c r="C184" s="11"/>
      <c r="D184" s="11"/>
      <c r="E184" s="12"/>
      <c r="F184" s="13"/>
      <c r="G184" s="14"/>
      <c r="H184" s="15"/>
      <c r="I184" s="16"/>
      <c r="J184" s="52">
        <f>+SUM(Tabla2[[#This Row],[FACULTAD /INSTITUTO/ SEDE]:[DISTRIBUIDORES EXTERNOS]])</f>
        <v>0</v>
      </c>
      <c r="K184" s="51"/>
      <c r="L184" s="57"/>
      <c r="M184" s="14"/>
      <c r="N184" s="35"/>
      <c r="O184" s="34"/>
      <c r="P184" s="25"/>
      <c r="Q184" s="26">
        <f>IF(ISERROR(Tabla2[[#This Row],[COSTO TOTAL]]/Tabla2[[#This Row],[TIRAJE]]),0,Tabla2[[#This Row],[COSTO TOTAL]]/Tabla2[[#This Row],[TIRAJE]])</f>
        <v>0</v>
      </c>
      <c r="R184" s="28"/>
      <c r="S184" s="29">
        <f>Tabla2[[#This Row],[COSTO UNITARIO]]*Tabla2[[#This Row],[TOTAL. EJEMPLARES SEGÚN INVENTARIO FÍSICO]]</f>
        <v>0</v>
      </c>
      <c r="T184" s="47"/>
      <c r="U184" s="26">
        <f>IF(Tabla2[[#This Row],[ETAPA SEGÚN RES 022/2015]]=$XFB$17,Q184-T184,0)</f>
        <v>0</v>
      </c>
      <c r="V184" s="29">
        <f>IF(Tabla2[[#This Row],[ETAPA SEGÚN RES 022/2015]]=$XFB$17,IF(Q184&gt;T184,U184*J184,0),0)</f>
        <v>0</v>
      </c>
      <c r="W184" s="31"/>
    </row>
    <row r="185" spans="2:23" x14ac:dyDescent="0.2">
      <c r="B185" s="17">
        <v>171</v>
      </c>
      <c r="C185" s="11"/>
      <c r="D185" s="11"/>
      <c r="E185" s="12"/>
      <c r="F185" s="13"/>
      <c r="G185" s="14"/>
      <c r="H185" s="15"/>
      <c r="I185" s="16"/>
      <c r="J185" s="52">
        <f>+SUM(Tabla2[[#This Row],[FACULTAD /INSTITUTO/ SEDE]:[DISTRIBUIDORES EXTERNOS]])</f>
        <v>0</v>
      </c>
      <c r="K185" s="51"/>
      <c r="L185" s="57"/>
      <c r="M185" s="14"/>
      <c r="N185" s="35"/>
      <c r="O185" s="34"/>
      <c r="P185" s="25"/>
      <c r="Q185" s="26">
        <f>IF(ISERROR(Tabla2[[#This Row],[COSTO TOTAL]]/Tabla2[[#This Row],[TIRAJE]]),0,Tabla2[[#This Row],[COSTO TOTAL]]/Tabla2[[#This Row],[TIRAJE]])</f>
        <v>0</v>
      </c>
      <c r="R185" s="28"/>
      <c r="S185" s="29">
        <f>Tabla2[[#This Row],[COSTO UNITARIO]]*Tabla2[[#This Row],[TOTAL. EJEMPLARES SEGÚN INVENTARIO FÍSICO]]</f>
        <v>0</v>
      </c>
      <c r="T185" s="47"/>
      <c r="U185" s="26">
        <f>IF(Tabla2[[#This Row],[ETAPA SEGÚN RES 022/2015]]=$XFB$17,Q185-T185,0)</f>
        <v>0</v>
      </c>
      <c r="V185" s="29">
        <f>IF(Tabla2[[#This Row],[ETAPA SEGÚN RES 022/2015]]=$XFB$17,IF(Q185&gt;T185,U185*J185,0),0)</f>
        <v>0</v>
      </c>
      <c r="W185" s="31"/>
    </row>
    <row r="186" spans="2:23" x14ac:dyDescent="0.2">
      <c r="B186" s="17">
        <v>172</v>
      </c>
      <c r="C186" s="11"/>
      <c r="D186" s="11"/>
      <c r="E186" s="12"/>
      <c r="F186" s="13"/>
      <c r="G186" s="14"/>
      <c r="H186" s="15"/>
      <c r="I186" s="16"/>
      <c r="J186" s="52">
        <f>+SUM(Tabla2[[#This Row],[FACULTAD /INSTITUTO/ SEDE]:[DISTRIBUIDORES EXTERNOS]])</f>
        <v>0</v>
      </c>
      <c r="K186" s="51"/>
      <c r="L186" s="57"/>
      <c r="M186" s="14"/>
      <c r="N186" s="35"/>
      <c r="O186" s="34"/>
      <c r="P186" s="25"/>
      <c r="Q186" s="26">
        <f>IF(ISERROR(Tabla2[[#This Row],[COSTO TOTAL]]/Tabla2[[#This Row],[TIRAJE]]),0,Tabla2[[#This Row],[COSTO TOTAL]]/Tabla2[[#This Row],[TIRAJE]])</f>
        <v>0</v>
      </c>
      <c r="R186" s="28"/>
      <c r="S186" s="29">
        <f>Tabla2[[#This Row],[COSTO UNITARIO]]*Tabla2[[#This Row],[TOTAL. EJEMPLARES SEGÚN INVENTARIO FÍSICO]]</f>
        <v>0</v>
      </c>
      <c r="T186" s="47"/>
      <c r="U186" s="26">
        <f>IF(Tabla2[[#This Row],[ETAPA SEGÚN RES 022/2015]]=$XFB$17,Q186-T186,0)</f>
        <v>0</v>
      </c>
      <c r="V186" s="29">
        <f>IF(Tabla2[[#This Row],[ETAPA SEGÚN RES 022/2015]]=$XFB$17,IF(Q186&gt;T186,U186*J186,0),0)</f>
        <v>0</v>
      </c>
      <c r="W186" s="31"/>
    </row>
    <row r="187" spans="2:23" x14ac:dyDescent="0.2">
      <c r="B187" s="17">
        <v>173</v>
      </c>
      <c r="C187" s="11"/>
      <c r="D187" s="11"/>
      <c r="E187" s="12"/>
      <c r="F187" s="13"/>
      <c r="G187" s="14"/>
      <c r="H187" s="15"/>
      <c r="I187" s="16"/>
      <c r="J187" s="52">
        <f>+SUM(Tabla2[[#This Row],[FACULTAD /INSTITUTO/ SEDE]:[DISTRIBUIDORES EXTERNOS]])</f>
        <v>0</v>
      </c>
      <c r="K187" s="51"/>
      <c r="L187" s="57"/>
      <c r="M187" s="14"/>
      <c r="N187" s="35"/>
      <c r="O187" s="34"/>
      <c r="P187" s="25"/>
      <c r="Q187" s="26">
        <f>IF(ISERROR(Tabla2[[#This Row],[COSTO TOTAL]]/Tabla2[[#This Row],[TIRAJE]]),0,Tabla2[[#This Row],[COSTO TOTAL]]/Tabla2[[#This Row],[TIRAJE]])</f>
        <v>0</v>
      </c>
      <c r="R187" s="28"/>
      <c r="S187" s="29">
        <f>Tabla2[[#This Row],[COSTO UNITARIO]]*Tabla2[[#This Row],[TOTAL. EJEMPLARES SEGÚN INVENTARIO FÍSICO]]</f>
        <v>0</v>
      </c>
      <c r="T187" s="47"/>
      <c r="U187" s="26">
        <f>IF(Tabla2[[#This Row],[ETAPA SEGÚN RES 022/2015]]=$XFB$17,Q187-T187,0)</f>
        <v>0</v>
      </c>
      <c r="V187" s="29">
        <f>IF(Tabla2[[#This Row],[ETAPA SEGÚN RES 022/2015]]=$XFB$17,IF(Q187&gt;T187,U187*J187,0),0)</f>
        <v>0</v>
      </c>
      <c r="W187" s="31"/>
    </row>
    <row r="188" spans="2:23" x14ac:dyDescent="0.2">
      <c r="B188" s="17">
        <v>174</v>
      </c>
      <c r="C188" s="11"/>
      <c r="D188" s="11"/>
      <c r="E188" s="12"/>
      <c r="F188" s="13"/>
      <c r="G188" s="14"/>
      <c r="H188" s="15"/>
      <c r="I188" s="16"/>
      <c r="J188" s="52">
        <f>+SUM(Tabla2[[#This Row],[FACULTAD /INSTITUTO/ SEDE]:[DISTRIBUIDORES EXTERNOS]])</f>
        <v>0</v>
      </c>
      <c r="K188" s="51"/>
      <c r="L188" s="57"/>
      <c r="M188" s="14"/>
      <c r="N188" s="35"/>
      <c r="O188" s="34"/>
      <c r="P188" s="25"/>
      <c r="Q188" s="26">
        <f>IF(ISERROR(Tabla2[[#This Row],[COSTO TOTAL]]/Tabla2[[#This Row],[TIRAJE]]),0,Tabla2[[#This Row],[COSTO TOTAL]]/Tabla2[[#This Row],[TIRAJE]])</f>
        <v>0</v>
      </c>
      <c r="R188" s="28"/>
      <c r="S188" s="29">
        <f>Tabla2[[#This Row],[COSTO UNITARIO]]*Tabla2[[#This Row],[TOTAL. EJEMPLARES SEGÚN INVENTARIO FÍSICO]]</f>
        <v>0</v>
      </c>
      <c r="T188" s="47"/>
      <c r="U188" s="26">
        <f>IF(Tabla2[[#This Row],[ETAPA SEGÚN RES 022/2015]]=$XFB$17,Q188-T188,0)</f>
        <v>0</v>
      </c>
      <c r="V188" s="29">
        <f>IF(Tabla2[[#This Row],[ETAPA SEGÚN RES 022/2015]]=$XFB$17,IF(Q188&gt;T188,U188*J188,0),0)</f>
        <v>0</v>
      </c>
      <c r="W188" s="31"/>
    </row>
    <row r="189" spans="2:23" x14ac:dyDescent="0.2">
      <c r="B189" s="17">
        <v>175</v>
      </c>
      <c r="C189" s="11"/>
      <c r="D189" s="11"/>
      <c r="E189" s="12"/>
      <c r="F189" s="13"/>
      <c r="G189" s="14"/>
      <c r="H189" s="15"/>
      <c r="I189" s="16"/>
      <c r="J189" s="52">
        <f>+SUM(Tabla2[[#This Row],[FACULTAD /INSTITUTO/ SEDE]:[DISTRIBUIDORES EXTERNOS]])</f>
        <v>0</v>
      </c>
      <c r="K189" s="51"/>
      <c r="L189" s="57"/>
      <c r="M189" s="14"/>
      <c r="N189" s="35"/>
      <c r="O189" s="34"/>
      <c r="P189" s="25"/>
      <c r="Q189" s="26">
        <f>IF(ISERROR(Tabla2[[#This Row],[COSTO TOTAL]]/Tabla2[[#This Row],[TIRAJE]]),0,Tabla2[[#This Row],[COSTO TOTAL]]/Tabla2[[#This Row],[TIRAJE]])</f>
        <v>0</v>
      </c>
      <c r="R189" s="28"/>
      <c r="S189" s="29">
        <f>Tabla2[[#This Row],[COSTO UNITARIO]]*Tabla2[[#This Row],[TOTAL. EJEMPLARES SEGÚN INVENTARIO FÍSICO]]</f>
        <v>0</v>
      </c>
      <c r="T189" s="47"/>
      <c r="U189" s="26">
        <f>IF(Tabla2[[#This Row],[ETAPA SEGÚN RES 022/2015]]=$XFB$17,Q189-T189,0)</f>
        <v>0</v>
      </c>
      <c r="V189" s="29">
        <f>IF(Tabla2[[#This Row],[ETAPA SEGÚN RES 022/2015]]=$XFB$17,IF(Q189&gt;T189,U189*J189,0),0)</f>
        <v>0</v>
      </c>
      <c r="W189" s="31"/>
    </row>
    <row r="190" spans="2:23" x14ac:dyDescent="0.2">
      <c r="B190" s="17">
        <v>176</v>
      </c>
      <c r="C190" s="11"/>
      <c r="D190" s="11"/>
      <c r="E190" s="12"/>
      <c r="F190" s="13"/>
      <c r="G190" s="14"/>
      <c r="H190" s="15"/>
      <c r="I190" s="16"/>
      <c r="J190" s="52">
        <f>+SUM(Tabla2[[#This Row],[FACULTAD /INSTITUTO/ SEDE]:[DISTRIBUIDORES EXTERNOS]])</f>
        <v>0</v>
      </c>
      <c r="K190" s="51"/>
      <c r="L190" s="57"/>
      <c r="M190" s="14"/>
      <c r="N190" s="35"/>
      <c r="O190" s="34"/>
      <c r="P190" s="25"/>
      <c r="Q190" s="26">
        <f>IF(ISERROR(Tabla2[[#This Row],[COSTO TOTAL]]/Tabla2[[#This Row],[TIRAJE]]),0,Tabla2[[#This Row],[COSTO TOTAL]]/Tabla2[[#This Row],[TIRAJE]])</f>
        <v>0</v>
      </c>
      <c r="R190" s="28"/>
      <c r="S190" s="29">
        <f>Tabla2[[#This Row],[COSTO UNITARIO]]*Tabla2[[#This Row],[TOTAL. EJEMPLARES SEGÚN INVENTARIO FÍSICO]]</f>
        <v>0</v>
      </c>
      <c r="T190" s="47"/>
      <c r="U190" s="26">
        <f>IF(Tabla2[[#This Row],[ETAPA SEGÚN RES 022/2015]]=$XFB$17,Q190-T190,0)</f>
        <v>0</v>
      </c>
      <c r="V190" s="29">
        <f>IF(Tabla2[[#This Row],[ETAPA SEGÚN RES 022/2015]]=$XFB$17,IF(Q190&gt;T190,U190*J190,0),0)</f>
        <v>0</v>
      </c>
      <c r="W190" s="31"/>
    </row>
    <row r="191" spans="2:23" x14ac:dyDescent="0.2">
      <c r="B191" s="17">
        <v>177</v>
      </c>
      <c r="C191" s="11"/>
      <c r="D191" s="11"/>
      <c r="E191" s="12"/>
      <c r="F191" s="13"/>
      <c r="G191" s="14"/>
      <c r="H191" s="15"/>
      <c r="I191" s="16"/>
      <c r="J191" s="52">
        <f>+SUM(Tabla2[[#This Row],[FACULTAD /INSTITUTO/ SEDE]:[DISTRIBUIDORES EXTERNOS]])</f>
        <v>0</v>
      </c>
      <c r="K191" s="51"/>
      <c r="L191" s="57"/>
      <c r="M191" s="14"/>
      <c r="N191" s="35"/>
      <c r="O191" s="34"/>
      <c r="P191" s="25"/>
      <c r="Q191" s="26">
        <f>IF(ISERROR(Tabla2[[#This Row],[COSTO TOTAL]]/Tabla2[[#This Row],[TIRAJE]]),0,Tabla2[[#This Row],[COSTO TOTAL]]/Tabla2[[#This Row],[TIRAJE]])</f>
        <v>0</v>
      </c>
      <c r="R191" s="28"/>
      <c r="S191" s="29">
        <f>Tabla2[[#This Row],[COSTO UNITARIO]]*Tabla2[[#This Row],[TOTAL. EJEMPLARES SEGÚN INVENTARIO FÍSICO]]</f>
        <v>0</v>
      </c>
      <c r="T191" s="47"/>
      <c r="U191" s="26">
        <f>IF(Tabla2[[#This Row],[ETAPA SEGÚN RES 022/2015]]=$XFB$17,Q191-T191,0)</f>
        <v>0</v>
      </c>
      <c r="V191" s="29">
        <f>IF(Tabla2[[#This Row],[ETAPA SEGÚN RES 022/2015]]=$XFB$17,IF(Q191&gt;T191,U191*J191,0),0)</f>
        <v>0</v>
      </c>
      <c r="W191" s="31"/>
    </row>
    <row r="192" spans="2:23" x14ac:dyDescent="0.2">
      <c r="B192" s="17">
        <v>178</v>
      </c>
      <c r="C192" s="11"/>
      <c r="D192" s="11"/>
      <c r="E192" s="12"/>
      <c r="F192" s="13"/>
      <c r="G192" s="14"/>
      <c r="H192" s="15"/>
      <c r="I192" s="16"/>
      <c r="J192" s="52">
        <f>+SUM(Tabla2[[#This Row],[FACULTAD /INSTITUTO/ SEDE]:[DISTRIBUIDORES EXTERNOS]])</f>
        <v>0</v>
      </c>
      <c r="K192" s="51"/>
      <c r="L192" s="57"/>
      <c r="M192" s="14"/>
      <c r="N192" s="35"/>
      <c r="O192" s="34"/>
      <c r="P192" s="25"/>
      <c r="Q192" s="26">
        <f>IF(ISERROR(Tabla2[[#This Row],[COSTO TOTAL]]/Tabla2[[#This Row],[TIRAJE]]),0,Tabla2[[#This Row],[COSTO TOTAL]]/Tabla2[[#This Row],[TIRAJE]])</f>
        <v>0</v>
      </c>
      <c r="R192" s="28"/>
      <c r="S192" s="29">
        <f>Tabla2[[#This Row],[COSTO UNITARIO]]*Tabla2[[#This Row],[TOTAL. EJEMPLARES SEGÚN INVENTARIO FÍSICO]]</f>
        <v>0</v>
      </c>
      <c r="T192" s="47"/>
      <c r="U192" s="26">
        <f>IF(Tabla2[[#This Row],[ETAPA SEGÚN RES 022/2015]]=$XFB$17,Q192-T192,0)</f>
        <v>0</v>
      </c>
      <c r="V192" s="29">
        <f>IF(Tabla2[[#This Row],[ETAPA SEGÚN RES 022/2015]]=$XFB$17,IF(Q192&gt;T192,U192*J192,0),0)</f>
        <v>0</v>
      </c>
      <c r="W192" s="31"/>
    </row>
    <row r="193" spans="2:23" x14ac:dyDescent="0.2">
      <c r="B193" s="17">
        <v>179</v>
      </c>
      <c r="C193" s="11"/>
      <c r="D193" s="11"/>
      <c r="E193" s="12"/>
      <c r="F193" s="13"/>
      <c r="G193" s="14"/>
      <c r="H193" s="15"/>
      <c r="I193" s="16"/>
      <c r="J193" s="52">
        <f>+SUM(Tabla2[[#This Row],[FACULTAD /INSTITUTO/ SEDE]:[DISTRIBUIDORES EXTERNOS]])</f>
        <v>0</v>
      </c>
      <c r="K193" s="51"/>
      <c r="L193" s="57"/>
      <c r="M193" s="14"/>
      <c r="N193" s="35"/>
      <c r="O193" s="34"/>
      <c r="P193" s="25"/>
      <c r="Q193" s="26">
        <f>IF(ISERROR(Tabla2[[#This Row],[COSTO TOTAL]]/Tabla2[[#This Row],[TIRAJE]]),0,Tabla2[[#This Row],[COSTO TOTAL]]/Tabla2[[#This Row],[TIRAJE]])</f>
        <v>0</v>
      </c>
      <c r="R193" s="28"/>
      <c r="S193" s="29">
        <f>Tabla2[[#This Row],[COSTO UNITARIO]]*Tabla2[[#This Row],[TOTAL. EJEMPLARES SEGÚN INVENTARIO FÍSICO]]</f>
        <v>0</v>
      </c>
      <c r="T193" s="47"/>
      <c r="U193" s="26">
        <f>IF(Tabla2[[#This Row],[ETAPA SEGÚN RES 022/2015]]=$XFB$17,Q193-T193,0)</f>
        <v>0</v>
      </c>
      <c r="V193" s="29">
        <f>IF(Tabla2[[#This Row],[ETAPA SEGÚN RES 022/2015]]=$XFB$17,IF(Q193&gt;T193,U193*J193,0),0)</f>
        <v>0</v>
      </c>
      <c r="W193" s="31"/>
    </row>
    <row r="194" spans="2:23" x14ac:dyDescent="0.2">
      <c r="B194" s="17">
        <v>180</v>
      </c>
      <c r="C194" s="11"/>
      <c r="D194" s="11"/>
      <c r="E194" s="12"/>
      <c r="F194" s="13"/>
      <c r="G194" s="14"/>
      <c r="H194" s="15"/>
      <c r="I194" s="16"/>
      <c r="J194" s="52">
        <f>+SUM(Tabla2[[#This Row],[FACULTAD /INSTITUTO/ SEDE]:[DISTRIBUIDORES EXTERNOS]])</f>
        <v>0</v>
      </c>
      <c r="K194" s="51"/>
      <c r="L194" s="57"/>
      <c r="M194" s="14"/>
      <c r="N194" s="35"/>
      <c r="O194" s="34"/>
      <c r="P194" s="25"/>
      <c r="Q194" s="26">
        <f>IF(ISERROR(Tabla2[[#This Row],[COSTO TOTAL]]/Tabla2[[#This Row],[TIRAJE]]),0,Tabla2[[#This Row],[COSTO TOTAL]]/Tabla2[[#This Row],[TIRAJE]])</f>
        <v>0</v>
      </c>
      <c r="R194" s="28"/>
      <c r="S194" s="29">
        <f>Tabla2[[#This Row],[COSTO UNITARIO]]*Tabla2[[#This Row],[TOTAL. EJEMPLARES SEGÚN INVENTARIO FÍSICO]]</f>
        <v>0</v>
      </c>
      <c r="T194" s="47"/>
      <c r="U194" s="26">
        <f>IF(Tabla2[[#This Row],[ETAPA SEGÚN RES 022/2015]]=$XFB$17,Q194-T194,0)</f>
        <v>0</v>
      </c>
      <c r="V194" s="29">
        <f>IF(Tabla2[[#This Row],[ETAPA SEGÚN RES 022/2015]]=$XFB$17,IF(Q194&gt;T194,U194*J194,0),0)</f>
        <v>0</v>
      </c>
      <c r="W194" s="31"/>
    </row>
    <row r="195" spans="2:23" x14ac:dyDescent="0.2">
      <c r="B195" s="17">
        <v>181</v>
      </c>
      <c r="C195" s="11"/>
      <c r="D195" s="11"/>
      <c r="E195" s="12"/>
      <c r="F195" s="13"/>
      <c r="G195" s="14"/>
      <c r="H195" s="15"/>
      <c r="I195" s="16"/>
      <c r="J195" s="52">
        <f>+SUM(Tabla2[[#This Row],[FACULTAD /INSTITUTO/ SEDE]:[DISTRIBUIDORES EXTERNOS]])</f>
        <v>0</v>
      </c>
      <c r="K195" s="51"/>
      <c r="L195" s="57"/>
      <c r="M195" s="14"/>
      <c r="N195" s="35"/>
      <c r="O195" s="34"/>
      <c r="P195" s="25"/>
      <c r="Q195" s="26">
        <f>IF(ISERROR(Tabla2[[#This Row],[COSTO TOTAL]]/Tabla2[[#This Row],[TIRAJE]]),0,Tabla2[[#This Row],[COSTO TOTAL]]/Tabla2[[#This Row],[TIRAJE]])</f>
        <v>0</v>
      </c>
      <c r="R195" s="28"/>
      <c r="S195" s="29">
        <f>Tabla2[[#This Row],[COSTO UNITARIO]]*Tabla2[[#This Row],[TOTAL. EJEMPLARES SEGÚN INVENTARIO FÍSICO]]</f>
        <v>0</v>
      </c>
      <c r="T195" s="47"/>
      <c r="U195" s="26">
        <f>IF(Tabla2[[#This Row],[ETAPA SEGÚN RES 022/2015]]=$XFB$17,Q195-T195,0)</f>
        <v>0</v>
      </c>
      <c r="V195" s="29">
        <f>IF(Tabla2[[#This Row],[ETAPA SEGÚN RES 022/2015]]=$XFB$17,IF(Q195&gt;T195,U195*J195,0),0)</f>
        <v>0</v>
      </c>
      <c r="W195" s="31"/>
    </row>
    <row r="196" spans="2:23" x14ac:dyDescent="0.2">
      <c r="B196" s="17">
        <v>182</v>
      </c>
      <c r="C196" s="11"/>
      <c r="D196" s="11"/>
      <c r="E196" s="12"/>
      <c r="F196" s="13"/>
      <c r="G196" s="14"/>
      <c r="H196" s="15"/>
      <c r="I196" s="16"/>
      <c r="J196" s="52">
        <f>+SUM(Tabla2[[#This Row],[FACULTAD /INSTITUTO/ SEDE]:[DISTRIBUIDORES EXTERNOS]])</f>
        <v>0</v>
      </c>
      <c r="K196" s="51"/>
      <c r="L196" s="57"/>
      <c r="M196" s="14"/>
      <c r="N196" s="35"/>
      <c r="O196" s="34"/>
      <c r="P196" s="25"/>
      <c r="Q196" s="26">
        <f>IF(ISERROR(Tabla2[[#This Row],[COSTO TOTAL]]/Tabla2[[#This Row],[TIRAJE]]),0,Tabla2[[#This Row],[COSTO TOTAL]]/Tabla2[[#This Row],[TIRAJE]])</f>
        <v>0</v>
      </c>
      <c r="R196" s="28"/>
      <c r="S196" s="29">
        <f>Tabla2[[#This Row],[COSTO UNITARIO]]*Tabla2[[#This Row],[TOTAL. EJEMPLARES SEGÚN INVENTARIO FÍSICO]]</f>
        <v>0</v>
      </c>
      <c r="T196" s="47"/>
      <c r="U196" s="26">
        <f>IF(Tabla2[[#This Row],[ETAPA SEGÚN RES 022/2015]]=$XFB$17,Q196-T196,0)</f>
        <v>0</v>
      </c>
      <c r="V196" s="29">
        <f>IF(Tabla2[[#This Row],[ETAPA SEGÚN RES 022/2015]]=$XFB$17,IF(Q196&gt;T196,U196*J196,0),0)</f>
        <v>0</v>
      </c>
      <c r="W196" s="31"/>
    </row>
    <row r="197" spans="2:23" x14ac:dyDescent="0.2">
      <c r="B197" s="17">
        <v>183</v>
      </c>
      <c r="C197" s="11"/>
      <c r="D197" s="11"/>
      <c r="E197" s="12"/>
      <c r="F197" s="13"/>
      <c r="G197" s="14"/>
      <c r="H197" s="15"/>
      <c r="I197" s="16"/>
      <c r="J197" s="52">
        <f>+SUM(Tabla2[[#This Row],[FACULTAD /INSTITUTO/ SEDE]:[DISTRIBUIDORES EXTERNOS]])</f>
        <v>0</v>
      </c>
      <c r="K197" s="51"/>
      <c r="L197" s="57"/>
      <c r="M197" s="14"/>
      <c r="N197" s="35"/>
      <c r="O197" s="34"/>
      <c r="P197" s="25"/>
      <c r="Q197" s="26">
        <f>IF(ISERROR(Tabla2[[#This Row],[COSTO TOTAL]]/Tabla2[[#This Row],[TIRAJE]]),0,Tabla2[[#This Row],[COSTO TOTAL]]/Tabla2[[#This Row],[TIRAJE]])</f>
        <v>0</v>
      </c>
      <c r="R197" s="28"/>
      <c r="S197" s="29">
        <f>Tabla2[[#This Row],[COSTO UNITARIO]]*Tabla2[[#This Row],[TOTAL. EJEMPLARES SEGÚN INVENTARIO FÍSICO]]</f>
        <v>0</v>
      </c>
      <c r="T197" s="47"/>
      <c r="U197" s="26">
        <f>IF(Tabla2[[#This Row],[ETAPA SEGÚN RES 022/2015]]=$XFB$17,Q197-T197,0)</f>
        <v>0</v>
      </c>
      <c r="V197" s="29">
        <f>IF(Tabla2[[#This Row],[ETAPA SEGÚN RES 022/2015]]=$XFB$17,IF(Q197&gt;T197,U197*J197,0),0)</f>
        <v>0</v>
      </c>
      <c r="W197" s="31"/>
    </row>
    <row r="198" spans="2:23" x14ac:dyDescent="0.2">
      <c r="B198" s="17">
        <v>184</v>
      </c>
      <c r="C198" s="11"/>
      <c r="D198" s="11"/>
      <c r="E198" s="12"/>
      <c r="F198" s="13"/>
      <c r="G198" s="14"/>
      <c r="H198" s="15"/>
      <c r="I198" s="16"/>
      <c r="J198" s="52">
        <f>+SUM(Tabla2[[#This Row],[FACULTAD /INSTITUTO/ SEDE]:[DISTRIBUIDORES EXTERNOS]])</f>
        <v>0</v>
      </c>
      <c r="K198" s="51"/>
      <c r="L198" s="57"/>
      <c r="M198" s="14"/>
      <c r="N198" s="35"/>
      <c r="O198" s="34"/>
      <c r="P198" s="25"/>
      <c r="Q198" s="26">
        <f>IF(ISERROR(Tabla2[[#This Row],[COSTO TOTAL]]/Tabla2[[#This Row],[TIRAJE]]),0,Tabla2[[#This Row],[COSTO TOTAL]]/Tabla2[[#This Row],[TIRAJE]])</f>
        <v>0</v>
      </c>
      <c r="R198" s="28"/>
      <c r="S198" s="29">
        <f>Tabla2[[#This Row],[COSTO UNITARIO]]*Tabla2[[#This Row],[TOTAL. EJEMPLARES SEGÚN INVENTARIO FÍSICO]]</f>
        <v>0</v>
      </c>
      <c r="T198" s="47"/>
      <c r="U198" s="26">
        <f>IF(Tabla2[[#This Row],[ETAPA SEGÚN RES 022/2015]]=$XFB$17,Q198-T198,0)</f>
        <v>0</v>
      </c>
      <c r="V198" s="29">
        <f>IF(Tabla2[[#This Row],[ETAPA SEGÚN RES 022/2015]]=$XFB$17,IF(Q198&gt;T198,U198*J198,0),0)</f>
        <v>0</v>
      </c>
      <c r="W198" s="31"/>
    </row>
    <row r="199" spans="2:23" x14ac:dyDescent="0.2">
      <c r="B199" s="17">
        <v>185</v>
      </c>
      <c r="C199" s="11"/>
      <c r="D199" s="11"/>
      <c r="E199" s="12"/>
      <c r="F199" s="13"/>
      <c r="G199" s="14"/>
      <c r="H199" s="15"/>
      <c r="I199" s="16"/>
      <c r="J199" s="52">
        <f>+SUM(Tabla2[[#This Row],[FACULTAD /INSTITUTO/ SEDE]:[DISTRIBUIDORES EXTERNOS]])</f>
        <v>0</v>
      </c>
      <c r="K199" s="51"/>
      <c r="L199" s="57"/>
      <c r="M199" s="14"/>
      <c r="N199" s="35"/>
      <c r="O199" s="34"/>
      <c r="P199" s="25"/>
      <c r="Q199" s="26">
        <f>IF(ISERROR(Tabla2[[#This Row],[COSTO TOTAL]]/Tabla2[[#This Row],[TIRAJE]]),0,Tabla2[[#This Row],[COSTO TOTAL]]/Tabla2[[#This Row],[TIRAJE]])</f>
        <v>0</v>
      </c>
      <c r="R199" s="28"/>
      <c r="S199" s="29">
        <f>Tabla2[[#This Row],[COSTO UNITARIO]]*Tabla2[[#This Row],[TOTAL. EJEMPLARES SEGÚN INVENTARIO FÍSICO]]</f>
        <v>0</v>
      </c>
      <c r="T199" s="47"/>
      <c r="U199" s="26">
        <f>IF(Tabla2[[#This Row],[ETAPA SEGÚN RES 022/2015]]=$XFB$17,Q199-T199,0)</f>
        <v>0</v>
      </c>
      <c r="V199" s="29">
        <f>IF(Tabla2[[#This Row],[ETAPA SEGÚN RES 022/2015]]=$XFB$17,IF(Q199&gt;T199,U199*J199,0),0)</f>
        <v>0</v>
      </c>
      <c r="W199" s="31"/>
    </row>
    <row r="200" spans="2:23" x14ac:dyDescent="0.2">
      <c r="B200" s="17">
        <v>186</v>
      </c>
      <c r="C200" s="11"/>
      <c r="D200" s="11"/>
      <c r="E200" s="12"/>
      <c r="F200" s="13"/>
      <c r="G200" s="14"/>
      <c r="H200" s="15"/>
      <c r="I200" s="16"/>
      <c r="J200" s="52">
        <f>+SUM(Tabla2[[#This Row],[FACULTAD /INSTITUTO/ SEDE]:[DISTRIBUIDORES EXTERNOS]])</f>
        <v>0</v>
      </c>
      <c r="K200" s="51"/>
      <c r="L200" s="57"/>
      <c r="M200" s="14"/>
      <c r="N200" s="35"/>
      <c r="O200" s="34"/>
      <c r="P200" s="25"/>
      <c r="Q200" s="26">
        <f>IF(ISERROR(Tabla2[[#This Row],[COSTO TOTAL]]/Tabla2[[#This Row],[TIRAJE]]),0,Tabla2[[#This Row],[COSTO TOTAL]]/Tabla2[[#This Row],[TIRAJE]])</f>
        <v>0</v>
      </c>
      <c r="R200" s="28"/>
      <c r="S200" s="29">
        <f>Tabla2[[#This Row],[COSTO UNITARIO]]*Tabla2[[#This Row],[TOTAL. EJEMPLARES SEGÚN INVENTARIO FÍSICO]]</f>
        <v>0</v>
      </c>
      <c r="T200" s="47"/>
      <c r="U200" s="26">
        <f>IF(Tabla2[[#This Row],[ETAPA SEGÚN RES 022/2015]]=$XFB$17,Q200-T200,0)</f>
        <v>0</v>
      </c>
      <c r="V200" s="29">
        <f>IF(Tabla2[[#This Row],[ETAPA SEGÚN RES 022/2015]]=$XFB$17,IF(Q200&gt;T200,U200*J200,0),0)</f>
        <v>0</v>
      </c>
      <c r="W200" s="31"/>
    </row>
    <row r="201" spans="2:23" x14ac:dyDescent="0.2">
      <c r="B201" s="17">
        <v>187</v>
      </c>
      <c r="C201" s="11"/>
      <c r="D201" s="11"/>
      <c r="E201" s="12"/>
      <c r="F201" s="13"/>
      <c r="G201" s="14"/>
      <c r="H201" s="15"/>
      <c r="I201" s="16"/>
      <c r="J201" s="52">
        <f>+SUM(Tabla2[[#This Row],[FACULTAD /INSTITUTO/ SEDE]:[DISTRIBUIDORES EXTERNOS]])</f>
        <v>0</v>
      </c>
      <c r="K201" s="51"/>
      <c r="L201" s="57"/>
      <c r="M201" s="14"/>
      <c r="N201" s="35"/>
      <c r="O201" s="34"/>
      <c r="P201" s="25"/>
      <c r="Q201" s="26">
        <f>IF(ISERROR(Tabla2[[#This Row],[COSTO TOTAL]]/Tabla2[[#This Row],[TIRAJE]]),0,Tabla2[[#This Row],[COSTO TOTAL]]/Tabla2[[#This Row],[TIRAJE]])</f>
        <v>0</v>
      </c>
      <c r="R201" s="28"/>
      <c r="S201" s="29">
        <f>Tabla2[[#This Row],[COSTO UNITARIO]]*Tabla2[[#This Row],[TOTAL. EJEMPLARES SEGÚN INVENTARIO FÍSICO]]</f>
        <v>0</v>
      </c>
      <c r="T201" s="47"/>
      <c r="U201" s="26">
        <f>IF(Tabla2[[#This Row],[ETAPA SEGÚN RES 022/2015]]=$XFB$17,Q201-T201,0)</f>
        <v>0</v>
      </c>
      <c r="V201" s="29">
        <f>IF(Tabla2[[#This Row],[ETAPA SEGÚN RES 022/2015]]=$XFB$17,IF(Q201&gt;T201,U201*J201,0),0)</f>
        <v>0</v>
      </c>
      <c r="W201" s="31"/>
    </row>
    <row r="202" spans="2:23" x14ac:dyDescent="0.2">
      <c r="B202" s="17">
        <v>188</v>
      </c>
      <c r="C202" s="11"/>
      <c r="D202" s="11"/>
      <c r="E202" s="12"/>
      <c r="F202" s="13"/>
      <c r="G202" s="14"/>
      <c r="H202" s="15"/>
      <c r="I202" s="16"/>
      <c r="J202" s="52">
        <f>+SUM(Tabla2[[#This Row],[FACULTAD /INSTITUTO/ SEDE]:[DISTRIBUIDORES EXTERNOS]])</f>
        <v>0</v>
      </c>
      <c r="K202" s="51"/>
      <c r="L202" s="57"/>
      <c r="M202" s="14"/>
      <c r="N202" s="35"/>
      <c r="O202" s="34"/>
      <c r="P202" s="25"/>
      <c r="Q202" s="26">
        <f>IF(ISERROR(Tabla2[[#This Row],[COSTO TOTAL]]/Tabla2[[#This Row],[TIRAJE]]),0,Tabla2[[#This Row],[COSTO TOTAL]]/Tabla2[[#This Row],[TIRAJE]])</f>
        <v>0</v>
      </c>
      <c r="R202" s="28"/>
      <c r="S202" s="29">
        <f>Tabla2[[#This Row],[COSTO UNITARIO]]*Tabla2[[#This Row],[TOTAL. EJEMPLARES SEGÚN INVENTARIO FÍSICO]]</f>
        <v>0</v>
      </c>
      <c r="T202" s="47"/>
      <c r="U202" s="26">
        <f>IF(Tabla2[[#This Row],[ETAPA SEGÚN RES 022/2015]]=$XFB$17,Q202-T202,0)</f>
        <v>0</v>
      </c>
      <c r="V202" s="29">
        <f>IF(Tabla2[[#This Row],[ETAPA SEGÚN RES 022/2015]]=$XFB$17,IF(Q202&gt;T202,U202*J202,0),0)</f>
        <v>0</v>
      </c>
      <c r="W202" s="31"/>
    </row>
    <row r="203" spans="2:23" x14ac:dyDescent="0.2">
      <c r="B203" s="17">
        <v>189</v>
      </c>
      <c r="C203" s="11"/>
      <c r="D203" s="11"/>
      <c r="E203" s="12"/>
      <c r="F203" s="13"/>
      <c r="G203" s="14"/>
      <c r="H203" s="15"/>
      <c r="I203" s="16"/>
      <c r="J203" s="52">
        <f>+SUM(Tabla2[[#This Row],[FACULTAD /INSTITUTO/ SEDE]:[DISTRIBUIDORES EXTERNOS]])</f>
        <v>0</v>
      </c>
      <c r="K203" s="51"/>
      <c r="L203" s="57"/>
      <c r="M203" s="14"/>
      <c r="N203" s="35"/>
      <c r="O203" s="34"/>
      <c r="P203" s="25"/>
      <c r="Q203" s="26">
        <f>IF(ISERROR(Tabla2[[#This Row],[COSTO TOTAL]]/Tabla2[[#This Row],[TIRAJE]]),0,Tabla2[[#This Row],[COSTO TOTAL]]/Tabla2[[#This Row],[TIRAJE]])</f>
        <v>0</v>
      </c>
      <c r="R203" s="28"/>
      <c r="S203" s="29">
        <f>Tabla2[[#This Row],[COSTO UNITARIO]]*Tabla2[[#This Row],[TOTAL. EJEMPLARES SEGÚN INVENTARIO FÍSICO]]</f>
        <v>0</v>
      </c>
      <c r="T203" s="47"/>
      <c r="U203" s="26">
        <f>IF(Tabla2[[#This Row],[ETAPA SEGÚN RES 022/2015]]=$XFB$17,Q203-T203,0)</f>
        <v>0</v>
      </c>
      <c r="V203" s="29">
        <f>IF(Tabla2[[#This Row],[ETAPA SEGÚN RES 022/2015]]=$XFB$17,IF(Q203&gt;T203,U203*J203,0),0)</f>
        <v>0</v>
      </c>
      <c r="W203" s="31"/>
    </row>
    <row r="204" spans="2:23" x14ac:dyDescent="0.2">
      <c r="B204" s="17">
        <v>190</v>
      </c>
      <c r="C204" s="11"/>
      <c r="D204" s="11"/>
      <c r="E204" s="12"/>
      <c r="F204" s="13"/>
      <c r="G204" s="14"/>
      <c r="H204" s="15"/>
      <c r="I204" s="16"/>
      <c r="J204" s="52">
        <f>+SUM(Tabla2[[#This Row],[FACULTAD /INSTITUTO/ SEDE]:[DISTRIBUIDORES EXTERNOS]])</f>
        <v>0</v>
      </c>
      <c r="K204" s="51"/>
      <c r="L204" s="57"/>
      <c r="M204" s="14"/>
      <c r="N204" s="35"/>
      <c r="O204" s="34"/>
      <c r="P204" s="25"/>
      <c r="Q204" s="26">
        <f>IF(ISERROR(Tabla2[[#This Row],[COSTO TOTAL]]/Tabla2[[#This Row],[TIRAJE]]),0,Tabla2[[#This Row],[COSTO TOTAL]]/Tabla2[[#This Row],[TIRAJE]])</f>
        <v>0</v>
      </c>
      <c r="R204" s="28"/>
      <c r="S204" s="29">
        <f>Tabla2[[#This Row],[COSTO UNITARIO]]*Tabla2[[#This Row],[TOTAL. EJEMPLARES SEGÚN INVENTARIO FÍSICO]]</f>
        <v>0</v>
      </c>
      <c r="T204" s="47"/>
      <c r="U204" s="26">
        <f>IF(Tabla2[[#This Row],[ETAPA SEGÚN RES 022/2015]]=$XFB$17,Q204-T204,0)</f>
        <v>0</v>
      </c>
      <c r="V204" s="29">
        <f>IF(Tabla2[[#This Row],[ETAPA SEGÚN RES 022/2015]]=$XFB$17,IF(Q204&gt;T204,U204*J204,0),0)</f>
        <v>0</v>
      </c>
      <c r="W204" s="31"/>
    </row>
    <row r="205" spans="2:23" x14ac:dyDescent="0.2">
      <c r="B205" s="17">
        <v>191</v>
      </c>
      <c r="C205" s="11"/>
      <c r="D205" s="11"/>
      <c r="E205" s="12"/>
      <c r="F205" s="13"/>
      <c r="G205" s="14"/>
      <c r="H205" s="15"/>
      <c r="I205" s="16"/>
      <c r="J205" s="52">
        <f>+SUM(Tabla2[[#This Row],[FACULTAD /INSTITUTO/ SEDE]:[DISTRIBUIDORES EXTERNOS]])</f>
        <v>0</v>
      </c>
      <c r="K205" s="51"/>
      <c r="L205" s="57"/>
      <c r="M205" s="14"/>
      <c r="N205" s="35"/>
      <c r="O205" s="34"/>
      <c r="P205" s="25"/>
      <c r="Q205" s="26">
        <f>IF(ISERROR(Tabla2[[#This Row],[COSTO TOTAL]]/Tabla2[[#This Row],[TIRAJE]]),0,Tabla2[[#This Row],[COSTO TOTAL]]/Tabla2[[#This Row],[TIRAJE]])</f>
        <v>0</v>
      </c>
      <c r="R205" s="28"/>
      <c r="S205" s="29">
        <f>Tabla2[[#This Row],[COSTO UNITARIO]]*Tabla2[[#This Row],[TOTAL. EJEMPLARES SEGÚN INVENTARIO FÍSICO]]</f>
        <v>0</v>
      </c>
      <c r="T205" s="47"/>
      <c r="U205" s="26">
        <f>IF(Tabla2[[#This Row],[ETAPA SEGÚN RES 022/2015]]=$XFB$17,Q205-T205,0)</f>
        <v>0</v>
      </c>
      <c r="V205" s="29">
        <f>IF(Tabla2[[#This Row],[ETAPA SEGÚN RES 022/2015]]=$XFB$17,IF(Q205&gt;T205,U205*J205,0),0)</f>
        <v>0</v>
      </c>
      <c r="W205" s="31"/>
    </row>
    <row r="206" spans="2:23" x14ac:dyDescent="0.2">
      <c r="B206" s="17">
        <v>192</v>
      </c>
      <c r="C206" s="11"/>
      <c r="D206" s="11"/>
      <c r="E206" s="12"/>
      <c r="F206" s="13"/>
      <c r="G206" s="14"/>
      <c r="H206" s="15"/>
      <c r="I206" s="16"/>
      <c r="J206" s="52">
        <f>+SUM(Tabla2[[#This Row],[FACULTAD /INSTITUTO/ SEDE]:[DISTRIBUIDORES EXTERNOS]])</f>
        <v>0</v>
      </c>
      <c r="K206" s="51"/>
      <c r="L206" s="57"/>
      <c r="M206" s="14"/>
      <c r="N206" s="35"/>
      <c r="O206" s="34"/>
      <c r="P206" s="25"/>
      <c r="Q206" s="26">
        <f>IF(ISERROR(Tabla2[[#This Row],[COSTO TOTAL]]/Tabla2[[#This Row],[TIRAJE]]),0,Tabla2[[#This Row],[COSTO TOTAL]]/Tabla2[[#This Row],[TIRAJE]])</f>
        <v>0</v>
      </c>
      <c r="R206" s="28"/>
      <c r="S206" s="29">
        <f>Tabla2[[#This Row],[COSTO UNITARIO]]*Tabla2[[#This Row],[TOTAL. EJEMPLARES SEGÚN INVENTARIO FÍSICO]]</f>
        <v>0</v>
      </c>
      <c r="T206" s="47"/>
      <c r="U206" s="26">
        <f>IF(Tabla2[[#This Row],[ETAPA SEGÚN RES 022/2015]]=$XFB$17,Q206-T206,0)</f>
        <v>0</v>
      </c>
      <c r="V206" s="29">
        <f>IF(Tabla2[[#This Row],[ETAPA SEGÚN RES 022/2015]]=$XFB$17,IF(Q206&gt;T206,U206*J206,0),0)</f>
        <v>0</v>
      </c>
      <c r="W206" s="31"/>
    </row>
    <row r="207" spans="2:23" x14ac:dyDescent="0.2">
      <c r="B207" s="17">
        <v>193</v>
      </c>
      <c r="C207" s="11"/>
      <c r="D207" s="11"/>
      <c r="E207" s="12"/>
      <c r="F207" s="13"/>
      <c r="G207" s="14"/>
      <c r="H207" s="15"/>
      <c r="I207" s="16"/>
      <c r="J207" s="52">
        <f>+SUM(Tabla2[[#This Row],[FACULTAD /INSTITUTO/ SEDE]:[DISTRIBUIDORES EXTERNOS]])</f>
        <v>0</v>
      </c>
      <c r="K207" s="51"/>
      <c r="L207" s="57"/>
      <c r="M207" s="14"/>
      <c r="N207" s="35"/>
      <c r="O207" s="34"/>
      <c r="P207" s="25"/>
      <c r="Q207" s="26">
        <f>IF(ISERROR(Tabla2[[#This Row],[COSTO TOTAL]]/Tabla2[[#This Row],[TIRAJE]]),0,Tabla2[[#This Row],[COSTO TOTAL]]/Tabla2[[#This Row],[TIRAJE]])</f>
        <v>0</v>
      </c>
      <c r="R207" s="28"/>
      <c r="S207" s="29">
        <f>Tabla2[[#This Row],[COSTO UNITARIO]]*Tabla2[[#This Row],[TOTAL. EJEMPLARES SEGÚN INVENTARIO FÍSICO]]</f>
        <v>0</v>
      </c>
      <c r="T207" s="47"/>
      <c r="U207" s="26">
        <f>IF(Tabla2[[#This Row],[ETAPA SEGÚN RES 022/2015]]=$XFB$17,Q207-T207,0)</f>
        <v>0</v>
      </c>
      <c r="V207" s="29">
        <f>IF(Tabla2[[#This Row],[ETAPA SEGÚN RES 022/2015]]=$XFB$17,IF(Q207&gt;T207,U207*J207,0),0)</f>
        <v>0</v>
      </c>
      <c r="W207" s="31"/>
    </row>
    <row r="208" spans="2:23" x14ac:dyDescent="0.2">
      <c r="B208" s="17">
        <v>194</v>
      </c>
      <c r="C208" s="11"/>
      <c r="D208" s="11"/>
      <c r="E208" s="12"/>
      <c r="F208" s="13"/>
      <c r="G208" s="14"/>
      <c r="H208" s="15"/>
      <c r="I208" s="16"/>
      <c r="J208" s="52">
        <f>+SUM(Tabla2[[#This Row],[FACULTAD /INSTITUTO/ SEDE]:[DISTRIBUIDORES EXTERNOS]])</f>
        <v>0</v>
      </c>
      <c r="K208" s="51"/>
      <c r="L208" s="57"/>
      <c r="M208" s="14"/>
      <c r="N208" s="35"/>
      <c r="O208" s="34"/>
      <c r="P208" s="25"/>
      <c r="Q208" s="26">
        <f>IF(ISERROR(Tabla2[[#This Row],[COSTO TOTAL]]/Tabla2[[#This Row],[TIRAJE]]),0,Tabla2[[#This Row],[COSTO TOTAL]]/Tabla2[[#This Row],[TIRAJE]])</f>
        <v>0</v>
      </c>
      <c r="R208" s="28"/>
      <c r="S208" s="29">
        <f>Tabla2[[#This Row],[COSTO UNITARIO]]*Tabla2[[#This Row],[TOTAL. EJEMPLARES SEGÚN INVENTARIO FÍSICO]]</f>
        <v>0</v>
      </c>
      <c r="T208" s="47"/>
      <c r="U208" s="26">
        <f>IF(Tabla2[[#This Row],[ETAPA SEGÚN RES 022/2015]]=$XFB$17,Q208-T208,0)</f>
        <v>0</v>
      </c>
      <c r="V208" s="29">
        <f>IF(Tabla2[[#This Row],[ETAPA SEGÚN RES 022/2015]]=$XFB$17,IF(Q208&gt;T208,U208*J208,0),0)</f>
        <v>0</v>
      </c>
      <c r="W208" s="31"/>
    </row>
    <row r="209" spans="2:23" x14ac:dyDescent="0.2">
      <c r="B209" s="17">
        <v>195</v>
      </c>
      <c r="C209" s="11"/>
      <c r="D209" s="11"/>
      <c r="E209" s="12"/>
      <c r="F209" s="13"/>
      <c r="G209" s="14"/>
      <c r="H209" s="15"/>
      <c r="I209" s="16"/>
      <c r="J209" s="52">
        <f>+SUM(Tabla2[[#This Row],[FACULTAD /INSTITUTO/ SEDE]:[DISTRIBUIDORES EXTERNOS]])</f>
        <v>0</v>
      </c>
      <c r="K209" s="51"/>
      <c r="L209" s="57"/>
      <c r="M209" s="14"/>
      <c r="N209" s="35"/>
      <c r="O209" s="34"/>
      <c r="P209" s="25"/>
      <c r="Q209" s="26">
        <f>IF(ISERROR(Tabla2[[#This Row],[COSTO TOTAL]]/Tabla2[[#This Row],[TIRAJE]]),0,Tabla2[[#This Row],[COSTO TOTAL]]/Tabla2[[#This Row],[TIRAJE]])</f>
        <v>0</v>
      </c>
      <c r="R209" s="28"/>
      <c r="S209" s="29">
        <f>Tabla2[[#This Row],[COSTO UNITARIO]]*Tabla2[[#This Row],[TOTAL. EJEMPLARES SEGÚN INVENTARIO FÍSICO]]</f>
        <v>0</v>
      </c>
      <c r="T209" s="47"/>
      <c r="U209" s="26">
        <f>IF(Tabla2[[#This Row],[ETAPA SEGÚN RES 022/2015]]=$XFB$17,Q209-T209,0)</f>
        <v>0</v>
      </c>
      <c r="V209" s="29">
        <f>IF(Tabla2[[#This Row],[ETAPA SEGÚN RES 022/2015]]=$XFB$17,IF(Q209&gt;T209,U209*J209,0),0)</f>
        <v>0</v>
      </c>
      <c r="W209" s="31"/>
    </row>
    <row r="210" spans="2:23" x14ac:dyDescent="0.2">
      <c r="B210" s="17">
        <v>196</v>
      </c>
      <c r="C210" s="11"/>
      <c r="D210" s="11"/>
      <c r="E210" s="12"/>
      <c r="F210" s="13"/>
      <c r="G210" s="14"/>
      <c r="H210" s="15"/>
      <c r="I210" s="16"/>
      <c r="J210" s="52">
        <f>+SUM(Tabla2[[#This Row],[FACULTAD /INSTITUTO/ SEDE]:[DISTRIBUIDORES EXTERNOS]])</f>
        <v>0</v>
      </c>
      <c r="K210" s="51"/>
      <c r="L210" s="57"/>
      <c r="M210" s="14"/>
      <c r="N210" s="35"/>
      <c r="O210" s="34"/>
      <c r="P210" s="25"/>
      <c r="Q210" s="26">
        <f>IF(ISERROR(Tabla2[[#This Row],[COSTO TOTAL]]/Tabla2[[#This Row],[TIRAJE]]),0,Tabla2[[#This Row],[COSTO TOTAL]]/Tabla2[[#This Row],[TIRAJE]])</f>
        <v>0</v>
      </c>
      <c r="R210" s="28"/>
      <c r="S210" s="29">
        <f>Tabla2[[#This Row],[COSTO UNITARIO]]*Tabla2[[#This Row],[TOTAL. EJEMPLARES SEGÚN INVENTARIO FÍSICO]]</f>
        <v>0</v>
      </c>
      <c r="T210" s="47"/>
      <c r="U210" s="26">
        <f>IF(Tabla2[[#This Row],[ETAPA SEGÚN RES 022/2015]]=$XFB$17,Q210-T210,0)</f>
        <v>0</v>
      </c>
      <c r="V210" s="29">
        <f>IF(Tabla2[[#This Row],[ETAPA SEGÚN RES 022/2015]]=$XFB$17,IF(Q210&gt;T210,U210*J210,0),0)</f>
        <v>0</v>
      </c>
      <c r="W210" s="31"/>
    </row>
    <row r="211" spans="2:23" x14ac:dyDescent="0.2">
      <c r="B211" s="17">
        <v>197</v>
      </c>
      <c r="C211" s="11"/>
      <c r="D211" s="11"/>
      <c r="E211" s="12"/>
      <c r="F211" s="13"/>
      <c r="G211" s="14"/>
      <c r="H211" s="15"/>
      <c r="I211" s="16"/>
      <c r="J211" s="52">
        <f>+SUM(Tabla2[[#This Row],[FACULTAD /INSTITUTO/ SEDE]:[DISTRIBUIDORES EXTERNOS]])</f>
        <v>0</v>
      </c>
      <c r="K211" s="51"/>
      <c r="L211" s="57"/>
      <c r="M211" s="14"/>
      <c r="N211" s="35"/>
      <c r="O211" s="34"/>
      <c r="P211" s="25"/>
      <c r="Q211" s="26">
        <f>IF(ISERROR(Tabla2[[#This Row],[COSTO TOTAL]]/Tabla2[[#This Row],[TIRAJE]]),0,Tabla2[[#This Row],[COSTO TOTAL]]/Tabla2[[#This Row],[TIRAJE]])</f>
        <v>0</v>
      </c>
      <c r="R211" s="28"/>
      <c r="S211" s="29">
        <f>Tabla2[[#This Row],[COSTO UNITARIO]]*Tabla2[[#This Row],[TOTAL. EJEMPLARES SEGÚN INVENTARIO FÍSICO]]</f>
        <v>0</v>
      </c>
      <c r="T211" s="47"/>
      <c r="U211" s="26">
        <f>IF(Tabla2[[#This Row],[ETAPA SEGÚN RES 022/2015]]=$XFB$17,Q211-T211,0)</f>
        <v>0</v>
      </c>
      <c r="V211" s="29">
        <f>IF(Tabla2[[#This Row],[ETAPA SEGÚN RES 022/2015]]=$XFB$17,IF(Q211&gt;T211,U211*J211,0),0)</f>
        <v>0</v>
      </c>
      <c r="W211" s="31"/>
    </row>
    <row r="212" spans="2:23" x14ac:dyDescent="0.2">
      <c r="B212" s="17">
        <v>198</v>
      </c>
      <c r="C212" s="11"/>
      <c r="D212" s="11"/>
      <c r="E212" s="12"/>
      <c r="F212" s="13"/>
      <c r="G212" s="14"/>
      <c r="H212" s="15"/>
      <c r="I212" s="16"/>
      <c r="J212" s="52">
        <f>+SUM(Tabla2[[#This Row],[FACULTAD /INSTITUTO/ SEDE]:[DISTRIBUIDORES EXTERNOS]])</f>
        <v>0</v>
      </c>
      <c r="K212" s="51"/>
      <c r="L212" s="57"/>
      <c r="M212" s="14"/>
      <c r="N212" s="35"/>
      <c r="O212" s="34"/>
      <c r="P212" s="25"/>
      <c r="Q212" s="26">
        <f>IF(ISERROR(Tabla2[[#This Row],[COSTO TOTAL]]/Tabla2[[#This Row],[TIRAJE]]),0,Tabla2[[#This Row],[COSTO TOTAL]]/Tabla2[[#This Row],[TIRAJE]])</f>
        <v>0</v>
      </c>
      <c r="R212" s="28"/>
      <c r="S212" s="29">
        <f>Tabla2[[#This Row],[COSTO UNITARIO]]*Tabla2[[#This Row],[TOTAL. EJEMPLARES SEGÚN INVENTARIO FÍSICO]]</f>
        <v>0</v>
      </c>
      <c r="T212" s="47"/>
      <c r="U212" s="26">
        <f>IF(Tabla2[[#This Row],[ETAPA SEGÚN RES 022/2015]]=$XFB$17,Q212-T212,0)</f>
        <v>0</v>
      </c>
      <c r="V212" s="29">
        <f>IF(Tabla2[[#This Row],[ETAPA SEGÚN RES 022/2015]]=$XFB$17,IF(Q212&gt;T212,U212*J212,0),0)</f>
        <v>0</v>
      </c>
      <c r="W212" s="31"/>
    </row>
    <row r="213" spans="2:23" x14ac:dyDescent="0.2">
      <c r="B213" s="17">
        <v>199</v>
      </c>
      <c r="C213" s="11"/>
      <c r="D213" s="11"/>
      <c r="E213" s="12"/>
      <c r="F213" s="13"/>
      <c r="G213" s="14"/>
      <c r="H213" s="15"/>
      <c r="I213" s="16"/>
      <c r="J213" s="52">
        <f>+SUM(Tabla2[[#This Row],[FACULTAD /INSTITUTO/ SEDE]:[DISTRIBUIDORES EXTERNOS]])</f>
        <v>0</v>
      </c>
      <c r="K213" s="51"/>
      <c r="L213" s="57"/>
      <c r="M213" s="14"/>
      <c r="N213" s="35"/>
      <c r="O213" s="34"/>
      <c r="P213" s="25"/>
      <c r="Q213" s="26">
        <f>IF(ISERROR(Tabla2[[#This Row],[COSTO TOTAL]]/Tabla2[[#This Row],[TIRAJE]]),0,Tabla2[[#This Row],[COSTO TOTAL]]/Tabla2[[#This Row],[TIRAJE]])</f>
        <v>0</v>
      </c>
      <c r="R213" s="28"/>
      <c r="S213" s="29">
        <f>Tabla2[[#This Row],[COSTO UNITARIO]]*Tabla2[[#This Row],[TOTAL. EJEMPLARES SEGÚN INVENTARIO FÍSICO]]</f>
        <v>0</v>
      </c>
      <c r="T213" s="47"/>
      <c r="U213" s="26">
        <f>IF(Tabla2[[#This Row],[ETAPA SEGÚN RES 022/2015]]=$XFB$17,Q213-T213,0)</f>
        <v>0</v>
      </c>
      <c r="V213" s="29">
        <f>IF(Tabla2[[#This Row],[ETAPA SEGÚN RES 022/2015]]=$XFB$17,IF(Q213&gt;T213,U213*J213,0),0)</f>
        <v>0</v>
      </c>
      <c r="W213" s="31"/>
    </row>
    <row r="214" spans="2:23" x14ac:dyDescent="0.2">
      <c r="B214" s="17">
        <v>200</v>
      </c>
      <c r="C214" s="11"/>
      <c r="D214" s="11"/>
      <c r="E214" s="12"/>
      <c r="F214" s="13"/>
      <c r="G214" s="14"/>
      <c r="H214" s="15"/>
      <c r="I214" s="16"/>
      <c r="J214" s="52">
        <f>+SUM(Tabla2[[#This Row],[FACULTAD /INSTITUTO/ SEDE]:[DISTRIBUIDORES EXTERNOS]])</f>
        <v>0</v>
      </c>
      <c r="K214" s="51"/>
      <c r="L214" s="57"/>
      <c r="M214" s="14"/>
      <c r="N214" s="35"/>
      <c r="O214" s="34"/>
      <c r="P214" s="25"/>
      <c r="Q214" s="26">
        <f>IF(ISERROR(Tabla2[[#This Row],[COSTO TOTAL]]/Tabla2[[#This Row],[TIRAJE]]),0,Tabla2[[#This Row],[COSTO TOTAL]]/Tabla2[[#This Row],[TIRAJE]])</f>
        <v>0</v>
      </c>
      <c r="R214" s="28"/>
      <c r="S214" s="29">
        <f>Tabla2[[#This Row],[COSTO UNITARIO]]*Tabla2[[#This Row],[TOTAL. EJEMPLARES SEGÚN INVENTARIO FÍSICO]]</f>
        <v>0</v>
      </c>
      <c r="T214" s="47"/>
      <c r="U214" s="26">
        <f>IF(Tabla2[[#This Row],[ETAPA SEGÚN RES 022/2015]]=$XFB$17,Q214-T214,0)</f>
        <v>0</v>
      </c>
      <c r="V214" s="29">
        <f>IF(Tabla2[[#This Row],[ETAPA SEGÚN RES 022/2015]]=$XFB$17,IF(Q214&gt;T214,U214*J214,0),0)</f>
        <v>0</v>
      </c>
      <c r="W214" s="31"/>
    </row>
    <row r="215" spans="2:23" x14ac:dyDescent="0.2">
      <c r="B215" s="17">
        <v>201</v>
      </c>
      <c r="C215" s="11"/>
      <c r="D215" s="11"/>
      <c r="E215" s="12"/>
      <c r="F215" s="13"/>
      <c r="G215" s="14"/>
      <c r="H215" s="15"/>
      <c r="I215" s="16"/>
      <c r="J215" s="52">
        <f>+SUM(Tabla2[[#This Row],[FACULTAD /INSTITUTO/ SEDE]:[DISTRIBUIDORES EXTERNOS]])</f>
        <v>0</v>
      </c>
      <c r="K215" s="51"/>
      <c r="L215" s="57"/>
      <c r="M215" s="14"/>
      <c r="N215" s="35"/>
      <c r="O215" s="34"/>
      <c r="P215" s="25"/>
      <c r="Q215" s="26">
        <f>IF(ISERROR(Tabla2[[#This Row],[COSTO TOTAL]]/Tabla2[[#This Row],[TIRAJE]]),0,Tabla2[[#This Row],[COSTO TOTAL]]/Tabla2[[#This Row],[TIRAJE]])</f>
        <v>0</v>
      </c>
      <c r="R215" s="28"/>
      <c r="S215" s="29">
        <f>Tabla2[[#This Row],[COSTO UNITARIO]]*Tabla2[[#This Row],[TOTAL. EJEMPLARES SEGÚN INVENTARIO FÍSICO]]</f>
        <v>0</v>
      </c>
      <c r="T215" s="47"/>
      <c r="U215" s="26">
        <f>IF(Tabla2[[#This Row],[ETAPA SEGÚN RES 022/2015]]=$XFB$17,Q215-T215,0)</f>
        <v>0</v>
      </c>
      <c r="V215" s="29">
        <f>IF(Tabla2[[#This Row],[ETAPA SEGÚN RES 022/2015]]=$XFB$17,IF(Q215&gt;T215,U215*J215,0),0)</f>
        <v>0</v>
      </c>
      <c r="W215" s="31"/>
    </row>
    <row r="216" spans="2:23" x14ac:dyDescent="0.2">
      <c r="B216" s="17">
        <v>202</v>
      </c>
      <c r="C216" s="11"/>
      <c r="D216" s="11"/>
      <c r="E216" s="12"/>
      <c r="F216" s="13"/>
      <c r="G216" s="14"/>
      <c r="H216" s="15"/>
      <c r="I216" s="16"/>
      <c r="J216" s="52">
        <f>+SUM(Tabla2[[#This Row],[FACULTAD /INSTITUTO/ SEDE]:[DISTRIBUIDORES EXTERNOS]])</f>
        <v>0</v>
      </c>
      <c r="K216" s="51"/>
      <c r="L216" s="57"/>
      <c r="M216" s="14"/>
      <c r="N216" s="35"/>
      <c r="O216" s="34"/>
      <c r="P216" s="25"/>
      <c r="Q216" s="26">
        <f>IF(ISERROR(Tabla2[[#This Row],[COSTO TOTAL]]/Tabla2[[#This Row],[TIRAJE]]),0,Tabla2[[#This Row],[COSTO TOTAL]]/Tabla2[[#This Row],[TIRAJE]])</f>
        <v>0</v>
      </c>
      <c r="R216" s="28"/>
      <c r="S216" s="29">
        <f>Tabla2[[#This Row],[COSTO UNITARIO]]*Tabla2[[#This Row],[TOTAL. EJEMPLARES SEGÚN INVENTARIO FÍSICO]]</f>
        <v>0</v>
      </c>
      <c r="T216" s="47"/>
      <c r="U216" s="26">
        <f>IF(Tabla2[[#This Row],[ETAPA SEGÚN RES 022/2015]]=$XFB$17,Q216-T216,0)</f>
        <v>0</v>
      </c>
      <c r="V216" s="29">
        <f>IF(Tabla2[[#This Row],[ETAPA SEGÚN RES 022/2015]]=$XFB$17,IF(Q216&gt;T216,U216*J216,0),0)</f>
        <v>0</v>
      </c>
      <c r="W216" s="31"/>
    </row>
    <row r="217" spans="2:23" x14ac:dyDescent="0.2">
      <c r="B217" s="17">
        <v>203</v>
      </c>
      <c r="C217" s="11"/>
      <c r="D217" s="11"/>
      <c r="E217" s="12"/>
      <c r="F217" s="13"/>
      <c r="G217" s="14"/>
      <c r="H217" s="15"/>
      <c r="I217" s="16"/>
      <c r="J217" s="52">
        <f>+SUM(Tabla2[[#This Row],[FACULTAD /INSTITUTO/ SEDE]:[DISTRIBUIDORES EXTERNOS]])</f>
        <v>0</v>
      </c>
      <c r="K217" s="51"/>
      <c r="L217" s="57"/>
      <c r="M217" s="14"/>
      <c r="N217" s="35"/>
      <c r="O217" s="34"/>
      <c r="P217" s="25"/>
      <c r="Q217" s="26">
        <f>IF(ISERROR(Tabla2[[#This Row],[COSTO TOTAL]]/Tabla2[[#This Row],[TIRAJE]]),0,Tabla2[[#This Row],[COSTO TOTAL]]/Tabla2[[#This Row],[TIRAJE]])</f>
        <v>0</v>
      </c>
      <c r="R217" s="28"/>
      <c r="S217" s="29">
        <f>Tabla2[[#This Row],[COSTO UNITARIO]]*Tabla2[[#This Row],[TOTAL. EJEMPLARES SEGÚN INVENTARIO FÍSICO]]</f>
        <v>0</v>
      </c>
      <c r="T217" s="47"/>
      <c r="U217" s="26">
        <f>IF(Tabla2[[#This Row],[ETAPA SEGÚN RES 022/2015]]=$XFB$17,Q217-T217,0)</f>
        <v>0</v>
      </c>
      <c r="V217" s="29">
        <f>IF(Tabla2[[#This Row],[ETAPA SEGÚN RES 022/2015]]=$XFB$17,IF(Q217&gt;T217,U217*J217,0),0)</f>
        <v>0</v>
      </c>
      <c r="W217" s="31"/>
    </row>
    <row r="218" spans="2:23" x14ac:dyDescent="0.2">
      <c r="B218" s="17">
        <v>204</v>
      </c>
      <c r="C218" s="11"/>
      <c r="D218" s="11"/>
      <c r="E218" s="12"/>
      <c r="F218" s="13"/>
      <c r="G218" s="14"/>
      <c r="H218" s="15"/>
      <c r="I218" s="16"/>
      <c r="J218" s="52">
        <f>+SUM(Tabla2[[#This Row],[FACULTAD /INSTITUTO/ SEDE]:[DISTRIBUIDORES EXTERNOS]])</f>
        <v>0</v>
      </c>
      <c r="K218" s="51"/>
      <c r="L218" s="57"/>
      <c r="M218" s="14"/>
      <c r="N218" s="35"/>
      <c r="O218" s="34"/>
      <c r="P218" s="25"/>
      <c r="Q218" s="26">
        <f>IF(ISERROR(Tabla2[[#This Row],[COSTO TOTAL]]/Tabla2[[#This Row],[TIRAJE]]),0,Tabla2[[#This Row],[COSTO TOTAL]]/Tabla2[[#This Row],[TIRAJE]])</f>
        <v>0</v>
      </c>
      <c r="R218" s="28"/>
      <c r="S218" s="29">
        <f>Tabla2[[#This Row],[COSTO UNITARIO]]*Tabla2[[#This Row],[TOTAL. EJEMPLARES SEGÚN INVENTARIO FÍSICO]]</f>
        <v>0</v>
      </c>
      <c r="T218" s="47"/>
      <c r="U218" s="26">
        <f>IF(Tabla2[[#This Row],[ETAPA SEGÚN RES 022/2015]]=$XFB$17,Q218-T218,0)</f>
        <v>0</v>
      </c>
      <c r="V218" s="29">
        <f>IF(Tabla2[[#This Row],[ETAPA SEGÚN RES 022/2015]]=$XFB$17,IF(Q218&gt;T218,U218*J218,0),0)</f>
        <v>0</v>
      </c>
      <c r="W218" s="31"/>
    </row>
    <row r="219" spans="2:23" x14ac:dyDescent="0.2">
      <c r="B219" s="17">
        <v>205</v>
      </c>
      <c r="C219" s="11"/>
      <c r="D219" s="11"/>
      <c r="E219" s="12"/>
      <c r="F219" s="13"/>
      <c r="G219" s="14"/>
      <c r="H219" s="15"/>
      <c r="I219" s="16"/>
      <c r="J219" s="52">
        <f>+SUM(Tabla2[[#This Row],[FACULTAD /INSTITUTO/ SEDE]:[DISTRIBUIDORES EXTERNOS]])</f>
        <v>0</v>
      </c>
      <c r="K219" s="51"/>
      <c r="L219" s="57"/>
      <c r="M219" s="14"/>
      <c r="N219" s="35"/>
      <c r="O219" s="34"/>
      <c r="P219" s="25"/>
      <c r="Q219" s="26">
        <f>IF(ISERROR(Tabla2[[#This Row],[COSTO TOTAL]]/Tabla2[[#This Row],[TIRAJE]]),0,Tabla2[[#This Row],[COSTO TOTAL]]/Tabla2[[#This Row],[TIRAJE]])</f>
        <v>0</v>
      </c>
      <c r="R219" s="28"/>
      <c r="S219" s="29">
        <f>Tabla2[[#This Row],[COSTO UNITARIO]]*Tabla2[[#This Row],[TOTAL. EJEMPLARES SEGÚN INVENTARIO FÍSICO]]</f>
        <v>0</v>
      </c>
      <c r="T219" s="47"/>
      <c r="U219" s="26">
        <f>IF(Tabla2[[#This Row],[ETAPA SEGÚN RES 022/2015]]=$XFB$17,Q219-T219,0)</f>
        <v>0</v>
      </c>
      <c r="V219" s="29">
        <f>IF(Tabla2[[#This Row],[ETAPA SEGÚN RES 022/2015]]=$XFB$17,IF(Q219&gt;T219,U219*J219,0),0)</f>
        <v>0</v>
      </c>
      <c r="W219" s="31"/>
    </row>
    <row r="220" spans="2:23" x14ac:dyDescent="0.2">
      <c r="B220" s="17">
        <v>206</v>
      </c>
      <c r="C220" s="11"/>
      <c r="D220" s="11"/>
      <c r="E220" s="12"/>
      <c r="F220" s="13"/>
      <c r="G220" s="14"/>
      <c r="H220" s="15"/>
      <c r="I220" s="16"/>
      <c r="J220" s="52">
        <f>+SUM(Tabla2[[#This Row],[FACULTAD /INSTITUTO/ SEDE]:[DISTRIBUIDORES EXTERNOS]])</f>
        <v>0</v>
      </c>
      <c r="K220" s="51"/>
      <c r="L220" s="57"/>
      <c r="M220" s="14"/>
      <c r="N220" s="35"/>
      <c r="O220" s="34"/>
      <c r="P220" s="25"/>
      <c r="Q220" s="26">
        <f>IF(ISERROR(Tabla2[[#This Row],[COSTO TOTAL]]/Tabla2[[#This Row],[TIRAJE]]),0,Tabla2[[#This Row],[COSTO TOTAL]]/Tabla2[[#This Row],[TIRAJE]])</f>
        <v>0</v>
      </c>
      <c r="R220" s="28"/>
      <c r="S220" s="29">
        <f>Tabla2[[#This Row],[COSTO UNITARIO]]*Tabla2[[#This Row],[TOTAL. EJEMPLARES SEGÚN INVENTARIO FÍSICO]]</f>
        <v>0</v>
      </c>
      <c r="T220" s="47"/>
      <c r="U220" s="26">
        <f>IF(Tabla2[[#This Row],[ETAPA SEGÚN RES 022/2015]]=$XFB$17,Q220-T220,0)</f>
        <v>0</v>
      </c>
      <c r="V220" s="29">
        <f>IF(Tabla2[[#This Row],[ETAPA SEGÚN RES 022/2015]]=$XFB$17,IF(Q220&gt;T220,U220*J220,0),0)</f>
        <v>0</v>
      </c>
      <c r="W220" s="31"/>
    </row>
    <row r="221" spans="2:23" x14ac:dyDescent="0.2">
      <c r="B221" s="17">
        <v>207</v>
      </c>
      <c r="C221" s="11"/>
      <c r="D221" s="11"/>
      <c r="E221" s="12"/>
      <c r="F221" s="13"/>
      <c r="G221" s="14"/>
      <c r="H221" s="15"/>
      <c r="I221" s="16"/>
      <c r="J221" s="52">
        <f>+SUM(Tabla2[[#This Row],[FACULTAD /INSTITUTO/ SEDE]:[DISTRIBUIDORES EXTERNOS]])</f>
        <v>0</v>
      </c>
      <c r="K221" s="51"/>
      <c r="L221" s="57"/>
      <c r="M221" s="14"/>
      <c r="N221" s="35"/>
      <c r="O221" s="34"/>
      <c r="P221" s="25"/>
      <c r="Q221" s="26">
        <f>IF(ISERROR(Tabla2[[#This Row],[COSTO TOTAL]]/Tabla2[[#This Row],[TIRAJE]]),0,Tabla2[[#This Row],[COSTO TOTAL]]/Tabla2[[#This Row],[TIRAJE]])</f>
        <v>0</v>
      </c>
      <c r="R221" s="28"/>
      <c r="S221" s="29">
        <f>Tabla2[[#This Row],[COSTO UNITARIO]]*Tabla2[[#This Row],[TOTAL. EJEMPLARES SEGÚN INVENTARIO FÍSICO]]</f>
        <v>0</v>
      </c>
      <c r="T221" s="47"/>
      <c r="U221" s="26">
        <f>IF(Tabla2[[#This Row],[ETAPA SEGÚN RES 022/2015]]=$XFB$17,Q221-T221,0)</f>
        <v>0</v>
      </c>
      <c r="V221" s="29">
        <f>IF(Tabla2[[#This Row],[ETAPA SEGÚN RES 022/2015]]=$XFB$17,IF(Q221&gt;T221,U221*J221,0),0)</f>
        <v>0</v>
      </c>
      <c r="W221" s="31"/>
    </row>
    <row r="222" spans="2:23" x14ac:dyDescent="0.2">
      <c r="B222" s="17">
        <v>208</v>
      </c>
      <c r="C222" s="11"/>
      <c r="D222" s="11"/>
      <c r="E222" s="12"/>
      <c r="F222" s="13"/>
      <c r="G222" s="14"/>
      <c r="H222" s="15"/>
      <c r="I222" s="16"/>
      <c r="J222" s="52">
        <f>+SUM(Tabla2[[#This Row],[FACULTAD /INSTITUTO/ SEDE]:[DISTRIBUIDORES EXTERNOS]])</f>
        <v>0</v>
      </c>
      <c r="K222" s="51"/>
      <c r="L222" s="57"/>
      <c r="M222" s="14"/>
      <c r="N222" s="35"/>
      <c r="O222" s="34"/>
      <c r="P222" s="25"/>
      <c r="Q222" s="26">
        <f>IF(ISERROR(Tabla2[[#This Row],[COSTO TOTAL]]/Tabla2[[#This Row],[TIRAJE]]),0,Tabla2[[#This Row],[COSTO TOTAL]]/Tabla2[[#This Row],[TIRAJE]])</f>
        <v>0</v>
      </c>
      <c r="R222" s="28"/>
      <c r="S222" s="29">
        <f>Tabla2[[#This Row],[COSTO UNITARIO]]*Tabla2[[#This Row],[TOTAL. EJEMPLARES SEGÚN INVENTARIO FÍSICO]]</f>
        <v>0</v>
      </c>
      <c r="T222" s="47"/>
      <c r="U222" s="26">
        <f>IF(Tabla2[[#This Row],[ETAPA SEGÚN RES 022/2015]]=$XFB$17,Q222-T222,0)</f>
        <v>0</v>
      </c>
      <c r="V222" s="29">
        <f>IF(Tabla2[[#This Row],[ETAPA SEGÚN RES 022/2015]]=$XFB$17,IF(Q222&gt;T222,U222*J222,0),0)</f>
        <v>0</v>
      </c>
      <c r="W222" s="31"/>
    </row>
    <row r="223" spans="2:23" x14ac:dyDescent="0.2">
      <c r="B223" s="17">
        <v>209</v>
      </c>
      <c r="C223" s="11"/>
      <c r="D223" s="11"/>
      <c r="E223" s="12"/>
      <c r="F223" s="13"/>
      <c r="G223" s="14"/>
      <c r="H223" s="15"/>
      <c r="I223" s="16"/>
      <c r="J223" s="52">
        <f>+SUM(Tabla2[[#This Row],[FACULTAD /INSTITUTO/ SEDE]:[DISTRIBUIDORES EXTERNOS]])</f>
        <v>0</v>
      </c>
      <c r="K223" s="51"/>
      <c r="L223" s="57"/>
      <c r="M223" s="14"/>
      <c r="N223" s="35"/>
      <c r="O223" s="34"/>
      <c r="P223" s="25"/>
      <c r="Q223" s="26">
        <f>IF(ISERROR(Tabla2[[#This Row],[COSTO TOTAL]]/Tabla2[[#This Row],[TIRAJE]]),0,Tabla2[[#This Row],[COSTO TOTAL]]/Tabla2[[#This Row],[TIRAJE]])</f>
        <v>0</v>
      </c>
      <c r="R223" s="28"/>
      <c r="S223" s="29">
        <f>Tabla2[[#This Row],[COSTO UNITARIO]]*Tabla2[[#This Row],[TOTAL. EJEMPLARES SEGÚN INVENTARIO FÍSICO]]</f>
        <v>0</v>
      </c>
      <c r="T223" s="47"/>
      <c r="U223" s="26">
        <f>IF(Tabla2[[#This Row],[ETAPA SEGÚN RES 022/2015]]=$XFB$17,Q223-T223,0)</f>
        <v>0</v>
      </c>
      <c r="V223" s="29">
        <f>IF(Tabla2[[#This Row],[ETAPA SEGÚN RES 022/2015]]=$XFB$17,IF(Q223&gt;T223,U223*J223,0),0)</f>
        <v>0</v>
      </c>
      <c r="W223" s="31"/>
    </row>
    <row r="224" spans="2:23" x14ac:dyDescent="0.2">
      <c r="B224" s="17">
        <v>210</v>
      </c>
      <c r="C224" s="11"/>
      <c r="D224" s="11"/>
      <c r="E224" s="12"/>
      <c r="F224" s="13"/>
      <c r="G224" s="14"/>
      <c r="H224" s="15"/>
      <c r="I224" s="16"/>
      <c r="J224" s="52">
        <f>+SUM(Tabla2[[#This Row],[FACULTAD /INSTITUTO/ SEDE]:[DISTRIBUIDORES EXTERNOS]])</f>
        <v>0</v>
      </c>
      <c r="K224" s="51"/>
      <c r="L224" s="57"/>
      <c r="M224" s="14"/>
      <c r="N224" s="35"/>
      <c r="O224" s="34"/>
      <c r="P224" s="25"/>
      <c r="Q224" s="26">
        <f>IF(ISERROR(Tabla2[[#This Row],[COSTO TOTAL]]/Tabla2[[#This Row],[TIRAJE]]),0,Tabla2[[#This Row],[COSTO TOTAL]]/Tabla2[[#This Row],[TIRAJE]])</f>
        <v>0</v>
      </c>
      <c r="R224" s="28"/>
      <c r="S224" s="29">
        <f>Tabla2[[#This Row],[COSTO UNITARIO]]*Tabla2[[#This Row],[TOTAL. EJEMPLARES SEGÚN INVENTARIO FÍSICO]]</f>
        <v>0</v>
      </c>
      <c r="T224" s="47"/>
      <c r="U224" s="26">
        <f>IF(Tabla2[[#This Row],[ETAPA SEGÚN RES 022/2015]]=$XFB$17,Q224-T224,0)</f>
        <v>0</v>
      </c>
      <c r="V224" s="29">
        <f>IF(Tabla2[[#This Row],[ETAPA SEGÚN RES 022/2015]]=$XFB$17,IF(Q224&gt;T224,U224*J224,0),0)</f>
        <v>0</v>
      </c>
      <c r="W224" s="31"/>
    </row>
    <row r="225" spans="2:23" x14ac:dyDescent="0.2">
      <c r="B225" s="17">
        <v>211</v>
      </c>
      <c r="C225" s="11"/>
      <c r="D225" s="11"/>
      <c r="E225" s="12"/>
      <c r="F225" s="13"/>
      <c r="G225" s="14"/>
      <c r="H225" s="15"/>
      <c r="I225" s="16"/>
      <c r="J225" s="52">
        <f>+SUM(Tabla2[[#This Row],[FACULTAD /INSTITUTO/ SEDE]:[DISTRIBUIDORES EXTERNOS]])</f>
        <v>0</v>
      </c>
      <c r="K225" s="51"/>
      <c r="L225" s="57"/>
      <c r="M225" s="14"/>
      <c r="N225" s="35"/>
      <c r="O225" s="34"/>
      <c r="P225" s="25"/>
      <c r="Q225" s="26">
        <f>IF(ISERROR(Tabla2[[#This Row],[COSTO TOTAL]]/Tabla2[[#This Row],[TIRAJE]]),0,Tabla2[[#This Row],[COSTO TOTAL]]/Tabla2[[#This Row],[TIRAJE]])</f>
        <v>0</v>
      </c>
      <c r="R225" s="28"/>
      <c r="S225" s="29">
        <f>Tabla2[[#This Row],[COSTO UNITARIO]]*Tabla2[[#This Row],[TOTAL. EJEMPLARES SEGÚN INVENTARIO FÍSICO]]</f>
        <v>0</v>
      </c>
      <c r="T225" s="47"/>
      <c r="U225" s="26">
        <f>IF(Tabla2[[#This Row],[ETAPA SEGÚN RES 022/2015]]=$XFB$17,Q225-T225,0)</f>
        <v>0</v>
      </c>
      <c r="V225" s="29">
        <f>IF(Tabla2[[#This Row],[ETAPA SEGÚN RES 022/2015]]=$XFB$17,IF(Q225&gt;T225,U225*J225,0),0)</f>
        <v>0</v>
      </c>
      <c r="W225" s="31"/>
    </row>
    <row r="226" spans="2:23" x14ac:dyDescent="0.2">
      <c r="B226" s="17">
        <v>212</v>
      </c>
      <c r="C226" s="11"/>
      <c r="D226" s="11"/>
      <c r="E226" s="12"/>
      <c r="F226" s="13"/>
      <c r="G226" s="14"/>
      <c r="H226" s="15"/>
      <c r="I226" s="16"/>
      <c r="J226" s="52">
        <f>+SUM(Tabla2[[#This Row],[FACULTAD /INSTITUTO/ SEDE]:[DISTRIBUIDORES EXTERNOS]])</f>
        <v>0</v>
      </c>
      <c r="K226" s="51"/>
      <c r="L226" s="57"/>
      <c r="M226" s="14"/>
      <c r="N226" s="35"/>
      <c r="O226" s="34"/>
      <c r="P226" s="25"/>
      <c r="Q226" s="26">
        <f>IF(ISERROR(Tabla2[[#This Row],[COSTO TOTAL]]/Tabla2[[#This Row],[TIRAJE]]),0,Tabla2[[#This Row],[COSTO TOTAL]]/Tabla2[[#This Row],[TIRAJE]])</f>
        <v>0</v>
      </c>
      <c r="R226" s="28"/>
      <c r="S226" s="29">
        <f>Tabla2[[#This Row],[COSTO UNITARIO]]*Tabla2[[#This Row],[TOTAL. EJEMPLARES SEGÚN INVENTARIO FÍSICO]]</f>
        <v>0</v>
      </c>
      <c r="T226" s="47"/>
      <c r="U226" s="26">
        <f>IF(Tabla2[[#This Row],[ETAPA SEGÚN RES 022/2015]]=$XFB$17,Q226-T226,0)</f>
        <v>0</v>
      </c>
      <c r="V226" s="29">
        <f>IF(Tabla2[[#This Row],[ETAPA SEGÚN RES 022/2015]]=$XFB$17,IF(Q226&gt;T226,U226*J226,0),0)</f>
        <v>0</v>
      </c>
      <c r="W226" s="31"/>
    </row>
    <row r="227" spans="2:23" x14ac:dyDescent="0.2">
      <c r="B227" s="17">
        <v>213</v>
      </c>
      <c r="C227" s="11"/>
      <c r="D227" s="11"/>
      <c r="E227" s="12"/>
      <c r="F227" s="13"/>
      <c r="G227" s="14"/>
      <c r="H227" s="15"/>
      <c r="I227" s="16"/>
      <c r="J227" s="52">
        <f>+SUM(Tabla2[[#This Row],[FACULTAD /INSTITUTO/ SEDE]:[DISTRIBUIDORES EXTERNOS]])</f>
        <v>0</v>
      </c>
      <c r="K227" s="51"/>
      <c r="L227" s="57"/>
      <c r="M227" s="14"/>
      <c r="N227" s="35"/>
      <c r="O227" s="34"/>
      <c r="P227" s="25"/>
      <c r="Q227" s="26">
        <f>IF(ISERROR(Tabla2[[#This Row],[COSTO TOTAL]]/Tabla2[[#This Row],[TIRAJE]]),0,Tabla2[[#This Row],[COSTO TOTAL]]/Tabla2[[#This Row],[TIRAJE]])</f>
        <v>0</v>
      </c>
      <c r="R227" s="28"/>
      <c r="S227" s="29">
        <f>Tabla2[[#This Row],[COSTO UNITARIO]]*Tabla2[[#This Row],[TOTAL. EJEMPLARES SEGÚN INVENTARIO FÍSICO]]</f>
        <v>0</v>
      </c>
      <c r="T227" s="47"/>
      <c r="U227" s="26">
        <f>IF(Tabla2[[#This Row],[ETAPA SEGÚN RES 022/2015]]=$XFB$17,Q227-T227,0)</f>
        <v>0</v>
      </c>
      <c r="V227" s="29">
        <f>IF(Tabla2[[#This Row],[ETAPA SEGÚN RES 022/2015]]=$XFB$17,IF(Q227&gt;T227,U227*J227,0),0)</f>
        <v>0</v>
      </c>
      <c r="W227" s="31"/>
    </row>
    <row r="228" spans="2:23" x14ac:dyDescent="0.2">
      <c r="B228" s="17">
        <v>214</v>
      </c>
      <c r="C228" s="11"/>
      <c r="D228" s="11"/>
      <c r="E228" s="12"/>
      <c r="F228" s="13"/>
      <c r="G228" s="14"/>
      <c r="H228" s="15"/>
      <c r="I228" s="16"/>
      <c r="J228" s="52">
        <f>+SUM(Tabla2[[#This Row],[FACULTAD /INSTITUTO/ SEDE]:[DISTRIBUIDORES EXTERNOS]])</f>
        <v>0</v>
      </c>
      <c r="K228" s="51"/>
      <c r="L228" s="57"/>
      <c r="M228" s="14"/>
      <c r="N228" s="35"/>
      <c r="O228" s="34"/>
      <c r="P228" s="25"/>
      <c r="Q228" s="26">
        <f>IF(ISERROR(Tabla2[[#This Row],[COSTO TOTAL]]/Tabla2[[#This Row],[TIRAJE]]),0,Tabla2[[#This Row],[COSTO TOTAL]]/Tabla2[[#This Row],[TIRAJE]])</f>
        <v>0</v>
      </c>
      <c r="R228" s="28"/>
      <c r="S228" s="29">
        <f>Tabla2[[#This Row],[COSTO UNITARIO]]*Tabla2[[#This Row],[TOTAL. EJEMPLARES SEGÚN INVENTARIO FÍSICO]]</f>
        <v>0</v>
      </c>
      <c r="T228" s="47"/>
      <c r="U228" s="26">
        <f>IF(Tabla2[[#This Row],[ETAPA SEGÚN RES 022/2015]]=$XFB$17,Q228-T228,0)</f>
        <v>0</v>
      </c>
      <c r="V228" s="29">
        <f>IF(Tabla2[[#This Row],[ETAPA SEGÚN RES 022/2015]]=$XFB$17,IF(Q228&gt;T228,U228*J228,0),0)</f>
        <v>0</v>
      </c>
      <c r="W228" s="31"/>
    </row>
    <row r="229" spans="2:23" x14ac:dyDescent="0.2">
      <c r="B229" s="17">
        <v>215</v>
      </c>
      <c r="C229" s="11"/>
      <c r="D229" s="11"/>
      <c r="E229" s="12"/>
      <c r="F229" s="13"/>
      <c r="G229" s="14"/>
      <c r="H229" s="15"/>
      <c r="I229" s="16"/>
      <c r="J229" s="52">
        <f>+SUM(Tabla2[[#This Row],[FACULTAD /INSTITUTO/ SEDE]:[DISTRIBUIDORES EXTERNOS]])</f>
        <v>0</v>
      </c>
      <c r="K229" s="51"/>
      <c r="L229" s="57"/>
      <c r="M229" s="14"/>
      <c r="N229" s="35"/>
      <c r="O229" s="34"/>
      <c r="P229" s="25"/>
      <c r="Q229" s="26">
        <f>IF(ISERROR(Tabla2[[#This Row],[COSTO TOTAL]]/Tabla2[[#This Row],[TIRAJE]]),0,Tabla2[[#This Row],[COSTO TOTAL]]/Tabla2[[#This Row],[TIRAJE]])</f>
        <v>0</v>
      </c>
      <c r="R229" s="28"/>
      <c r="S229" s="29">
        <f>Tabla2[[#This Row],[COSTO UNITARIO]]*Tabla2[[#This Row],[TOTAL. EJEMPLARES SEGÚN INVENTARIO FÍSICO]]</f>
        <v>0</v>
      </c>
      <c r="T229" s="47"/>
      <c r="U229" s="26">
        <f>IF(Tabla2[[#This Row],[ETAPA SEGÚN RES 022/2015]]=$XFB$17,Q229-T229,0)</f>
        <v>0</v>
      </c>
      <c r="V229" s="29">
        <f>IF(Tabla2[[#This Row],[ETAPA SEGÚN RES 022/2015]]=$XFB$17,IF(Q229&gt;T229,U229*J229,0),0)</f>
        <v>0</v>
      </c>
      <c r="W229" s="31"/>
    </row>
    <row r="230" spans="2:23" x14ac:dyDescent="0.2">
      <c r="B230" s="17">
        <v>216</v>
      </c>
      <c r="C230" s="11"/>
      <c r="D230" s="11"/>
      <c r="E230" s="12"/>
      <c r="F230" s="13"/>
      <c r="G230" s="14"/>
      <c r="H230" s="15"/>
      <c r="I230" s="16"/>
      <c r="J230" s="52">
        <f>+SUM(Tabla2[[#This Row],[FACULTAD /INSTITUTO/ SEDE]:[DISTRIBUIDORES EXTERNOS]])</f>
        <v>0</v>
      </c>
      <c r="K230" s="51"/>
      <c r="L230" s="57"/>
      <c r="M230" s="14"/>
      <c r="N230" s="35"/>
      <c r="O230" s="34"/>
      <c r="P230" s="25"/>
      <c r="Q230" s="26">
        <f>IF(ISERROR(Tabla2[[#This Row],[COSTO TOTAL]]/Tabla2[[#This Row],[TIRAJE]]),0,Tabla2[[#This Row],[COSTO TOTAL]]/Tabla2[[#This Row],[TIRAJE]])</f>
        <v>0</v>
      </c>
      <c r="R230" s="28"/>
      <c r="S230" s="29">
        <f>Tabla2[[#This Row],[COSTO UNITARIO]]*Tabla2[[#This Row],[TOTAL. EJEMPLARES SEGÚN INVENTARIO FÍSICO]]</f>
        <v>0</v>
      </c>
      <c r="T230" s="47"/>
      <c r="U230" s="26">
        <f>IF(Tabla2[[#This Row],[ETAPA SEGÚN RES 022/2015]]=$XFB$17,Q230-T230,0)</f>
        <v>0</v>
      </c>
      <c r="V230" s="29">
        <f>IF(Tabla2[[#This Row],[ETAPA SEGÚN RES 022/2015]]=$XFB$17,IF(Q230&gt;T230,U230*J230,0),0)</f>
        <v>0</v>
      </c>
      <c r="W230" s="31"/>
    </row>
    <row r="231" spans="2:23" x14ac:dyDescent="0.2">
      <c r="B231" s="17">
        <v>217</v>
      </c>
      <c r="C231" s="11"/>
      <c r="D231" s="11"/>
      <c r="E231" s="12"/>
      <c r="F231" s="13"/>
      <c r="G231" s="14"/>
      <c r="H231" s="15"/>
      <c r="I231" s="16"/>
      <c r="J231" s="52">
        <f>+SUM(Tabla2[[#This Row],[FACULTAD /INSTITUTO/ SEDE]:[DISTRIBUIDORES EXTERNOS]])</f>
        <v>0</v>
      </c>
      <c r="K231" s="51"/>
      <c r="L231" s="57"/>
      <c r="M231" s="14"/>
      <c r="N231" s="35"/>
      <c r="O231" s="34"/>
      <c r="P231" s="25"/>
      <c r="Q231" s="26">
        <f>IF(ISERROR(Tabla2[[#This Row],[COSTO TOTAL]]/Tabla2[[#This Row],[TIRAJE]]),0,Tabla2[[#This Row],[COSTO TOTAL]]/Tabla2[[#This Row],[TIRAJE]])</f>
        <v>0</v>
      </c>
      <c r="R231" s="28"/>
      <c r="S231" s="29">
        <f>Tabla2[[#This Row],[COSTO UNITARIO]]*Tabla2[[#This Row],[TOTAL. EJEMPLARES SEGÚN INVENTARIO FÍSICO]]</f>
        <v>0</v>
      </c>
      <c r="T231" s="47"/>
      <c r="U231" s="26">
        <f>IF(Tabla2[[#This Row],[ETAPA SEGÚN RES 022/2015]]=$XFB$17,Q231-T231,0)</f>
        <v>0</v>
      </c>
      <c r="V231" s="29">
        <f>IF(Tabla2[[#This Row],[ETAPA SEGÚN RES 022/2015]]=$XFB$17,IF(Q231&gt;T231,U231*J231,0),0)</f>
        <v>0</v>
      </c>
      <c r="W231" s="31"/>
    </row>
    <row r="232" spans="2:23" x14ac:dyDescent="0.2">
      <c r="B232" s="17">
        <v>218</v>
      </c>
      <c r="C232" s="11"/>
      <c r="D232" s="11"/>
      <c r="E232" s="12"/>
      <c r="F232" s="13"/>
      <c r="G232" s="14"/>
      <c r="H232" s="15"/>
      <c r="I232" s="16"/>
      <c r="J232" s="52">
        <f>+SUM(Tabla2[[#This Row],[FACULTAD /INSTITUTO/ SEDE]:[DISTRIBUIDORES EXTERNOS]])</f>
        <v>0</v>
      </c>
      <c r="K232" s="51"/>
      <c r="L232" s="57"/>
      <c r="M232" s="14"/>
      <c r="N232" s="35"/>
      <c r="O232" s="34"/>
      <c r="P232" s="25"/>
      <c r="Q232" s="26">
        <f>IF(ISERROR(Tabla2[[#This Row],[COSTO TOTAL]]/Tabla2[[#This Row],[TIRAJE]]),0,Tabla2[[#This Row],[COSTO TOTAL]]/Tabla2[[#This Row],[TIRAJE]])</f>
        <v>0</v>
      </c>
      <c r="R232" s="28"/>
      <c r="S232" s="29">
        <f>Tabla2[[#This Row],[COSTO UNITARIO]]*Tabla2[[#This Row],[TOTAL. EJEMPLARES SEGÚN INVENTARIO FÍSICO]]</f>
        <v>0</v>
      </c>
      <c r="T232" s="47"/>
      <c r="U232" s="26">
        <f>IF(Tabla2[[#This Row],[ETAPA SEGÚN RES 022/2015]]=$XFB$17,Q232-T232,0)</f>
        <v>0</v>
      </c>
      <c r="V232" s="29">
        <f>IF(Tabla2[[#This Row],[ETAPA SEGÚN RES 022/2015]]=$XFB$17,IF(Q232&gt;T232,U232*J232,0),0)</f>
        <v>0</v>
      </c>
      <c r="W232" s="31"/>
    </row>
    <row r="233" spans="2:23" x14ac:dyDescent="0.2">
      <c r="B233" s="17">
        <v>219</v>
      </c>
      <c r="C233" s="11"/>
      <c r="D233" s="11"/>
      <c r="E233" s="12"/>
      <c r="F233" s="13"/>
      <c r="G233" s="14"/>
      <c r="H233" s="15"/>
      <c r="I233" s="16"/>
      <c r="J233" s="52">
        <f>+SUM(Tabla2[[#This Row],[FACULTAD /INSTITUTO/ SEDE]:[DISTRIBUIDORES EXTERNOS]])</f>
        <v>0</v>
      </c>
      <c r="K233" s="51"/>
      <c r="L233" s="57"/>
      <c r="M233" s="14"/>
      <c r="N233" s="35"/>
      <c r="O233" s="34"/>
      <c r="P233" s="25"/>
      <c r="Q233" s="26">
        <f>IF(ISERROR(Tabla2[[#This Row],[COSTO TOTAL]]/Tabla2[[#This Row],[TIRAJE]]),0,Tabla2[[#This Row],[COSTO TOTAL]]/Tabla2[[#This Row],[TIRAJE]])</f>
        <v>0</v>
      </c>
      <c r="R233" s="28"/>
      <c r="S233" s="29">
        <f>Tabla2[[#This Row],[COSTO UNITARIO]]*Tabla2[[#This Row],[TOTAL. EJEMPLARES SEGÚN INVENTARIO FÍSICO]]</f>
        <v>0</v>
      </c>
      <c r="T233" s="47"/>
      <c r="U233" s="26">
        <f>IF(Tabla2[[#This Row],[ETAPA SEGÚN RES 022/2015]]=$XFB$17,Q233-T233,0)</f>
        <v>0</v>
      </c>
      <c r="V233" s="29">
        <f>IF(Tabla2[[#This Row],[ETAPA SEGÚN RES 022/2015]]=$XFB$17,IF(Q233&gt;T233,U233*J233,0),0)</f>
        <v>0</v>
      </c>
      <c r="W233" s="31"/>
    </row>
    <row r="234" spans="2:23" x14ac:dyDescent="0.2">
      <c r="B234" s="17">
        <v>220</v>
      </c>
      <c r="C234" s="11"/>
      <c r="D234" s="11"/>
      <c r="E234" s="12"/>
      <c r="F234" s="13"/>
      <c r="G234" s="14"/>
      <c r="H234" s="15"/>
      <c r="I234" s="16"/>
      <c r="J234" s="52">
        <f>+SUM(Tabla2[[#This Row],[FACULTAD /INSTITUTO/ SEDE]:[DISTRIBUIDORES EXTERNOS]])</f>
        <v>0</v>
      </c>
      <c r="K234" s="51"/>
      <c r="L234" s="57"/>
      <c r="M234" s="14"/>
      <c r="N234" s="35"/>
      <c r="O234" s="34"/>
      <c r="P234" s="25"/>
      <c r="Q234" s="26">
        <f>IF(ISERROR(Tabla2[[#This Row],[COSTO TOTAL]]/Tabla2[[#This Row],[TIRAJE]]),0,Tabla2[[#This Row],[COSTO TOTAL]]/Tabla2[[#This Row],[TIRAJE]])</f>
        <v>0</v>
      </c>
      <c r="R234" s="28"/>
      <c r="S234" s="29">
        <f>Tabla2[[#This Row],[COSTO UNITARIO]]*Tabla2[[#This Row],[TOTAL. EJEMPLARES SEGÚN INVENTARIO FÍSICO]]</f>
        <v>0</v>
      </c>
      <c r="T234" s="47"/>
      <c r="U234" s="26">
        <f>IF(Tabla2[[#This Row],[ETAPA SEGÚN RES 022/2015]]=$XFB$17,Q234-T234,0)</f>
        <v>0</v>
      </c>
      <c r="V234" s="29">
        <f>IF(Tabla2[[#This Row],[ETAPA SEGÚN RES 022/2015]]=$XFB$17,IF(Q234&gt;T234,U234*J234,0),0)</f>
        <v>0</v>
      </c>
      <c r="W234" s="31"/>
    </row>
    <row r="235" spans="2:23" x14ac:dyDescent="0.2">
      <c r="B235" s="17">
        <v>221</v>
      </c>
      <c r="C235" s="11"/>
      <c r="D235" s="11"/>
      <c r="E235" s="12"/>
      <c r="F235" s="13"/>
      <c r="G235" s="14"/>
      <c r="H235" s="15"/>
      <c r="I235" s="16"/>
      <c r="J235" s="52">
        <f>+SUM(Tabla2[[#This Row],[FACULTAD /INSTITUTO/ SEDE]:[DISTRIBUIDORES EXTERNOS]])</f>
        <v>0</v>
      </c>
      <c r="K235" s="51"/>
      <c r="L235" s="57"/>
      <c r="M235" s="14"/>
      <c r="N235" s="35"/>
      <c r="O235" s="34"/>
      <c r="P235" s="25"/>
      <c r="Q235" s="26">
        <f>IF(ISERROR(Tabla2[[#This Row],[COSTO TOTAL]]/Tabla2[[#This Row],[TIRAJE]]),0,Tabla2[[#This Row],[COSTO TOTAL]]/Tabla2[[#This Row],[TIRAJE]])</f>
        <v>0</v>
      </c>
      <c r="R235" s="28"/>
      <c r="S235" s="29">
        <f>Tabla2[[#This Row],[COSTO UNITARIO]]*Tabla2[[#This Row],[TOTAL. EJEMPLARES SEGÚN INVENTARIO FÍSICO]]</f>
        <v>0</v>
      </c>
      <c r="T235" s="47"/>
      <c r="U235" s="26">
        <f>IF(Tabla2[[#This Row],[ETAPA SEGÚN RES 022/2015]]=$XFB$17,Q235-T235,0)</f>
        <v>0</v>
      </c>
      <c r="V235" s="29">
        <f>IF(Tabla2[[#This Row],[ETAPA SEGÚN RES 022/2015]]=$XFB$17,IF(Q235&gt;T235,U235*J235,0),0)</f>
        <v>0</v>
      </c>
      <c r="W235" s="31"/>
    </row>
    <row r="236" spans="2:23" x14ac:dyDescent="0.2">
      <c r="B236" s="17">
        <v>222</v>
      </c>
      <c r="C236" s="11"/>
      <c r="D236" s="11"/>
      <c r="E236" s="12"/>
      <c r="F236" s="13"/>
      <c r="G236" s="14"/>
      <c r="H236" s="15"/>
      <c r="I236" s="16"/>
      <c r="J236" s="52">
        <f>+SUM(Tabla2[[#This Row],[FACULTAD /INSTITUTO/ SEDE]:[DISTRIBUIDORES EXTERNOS]])</f>
        <v>0</v>
      </c>
      <c r="K236" s="51"/>
      <c r="L236" s="57"/>
      <c r="M236" s="14"/>
      <c r="N236" s="35"/>
      <c r="O236" s="34"/>
      <c r="P236" s="25"/>
      <c r="Q236" s="26">
        <f>IF(ISERROR(Tabla2[[#This Row],[COSTO TOTAL]]/Tabla2[[#This Row],[TIRAJE]]),0,Tabla2[[#This Row],[COSTO TOTAL]]/Tabla2[[#This Row],[TIRAJE]])</f>
        <v>0</v>
      </c>
      <c r="R236" s="28"/>
      <c r="S236" s="29">
        <f>Tabla2[[#This Row],[COSTO UNITARIO]]*Tabla2[[#This Row],[TOTAL. EJEMPLARES SEGÚN INVENTARIO FÍSICO]]</f>
        <v>0</v>
      </c>
      <c r="T236" s="47"/>
      <c r="U236" s="26">
        <f>IF(Tabla2[[#This Row],[ETAPA SEGÚN RES 022/2015]]=$XFB$17,Q236-T236,0)</f>
        <v>0</v>
      </c>
      <c r="V236" s="29">
        <f>IF(Tabla2[[#This Row],[ETAPA SEGÚN RES 022/2015]]=$XFB$17,IF(Q236&gt;T236,U236*J236,0),0)</f>
        <v>0</v>
      </c>
      <c r="W236" s="31"/>
    </row>
    <row r="237" spans="2:23" x14ac:dyDescent="0.2">
      <c r="B237" s="17">
        <v>223</v>
      </c>
      <c r="C237" s="11"/>
      <c r="D237" s="11"/>
      <c r="E237" s="12"/>
      <c r="F237" s="13"/>
      <c r="G237" s="14"/>
      <c r="H237" s="15"/>
      <c r="I237" s="16"/>
      <c r="J237" s="52">
        <f>+SUM(Tabla2[[#This Row],[FACULTAD /INSTITUTO/ SEDE]:[DISTRIBUIDORES EXTERNOS]])</f>
        <v>0</v>
      </c>
      <c r="K237" s="51"/>
      <c r="L237" s="57"/>
      <c r="M237" s="14"/>
      <c r="N237" s="35"/>
      <c r="O237" s="34"/>
      <c r="P237" s="25"/>
      <c r="Q237" s="26">
        <f>IF(ISERROR(Tabla2[[#This Row],[COSTO TOTAL]]/Tabla2[[#This Row],[TIRAJE]]),0,Tabla2[[#This Row],[COSTO TOTAL]]/Tabla2[[#This Row],[TIRAJE]])</f>
        <v>0</v>
      </c>
      <c r="R237" s="28"/>
      <c r="S237" s="29">
        <f>Tabla2[[#This Row],[COSTO UNITARIO]]*Tabla2[[#This Row],[TOTAL. EJEMPLARES SEGÚN INVENTARIO FÍSICO]]</f>
        <v>0</v>
      </c>
      <c r="T237" s="47"/>
      <c r="U237" s="26">
        <f>IF(Tabla2[[#This Row],[ETAPA SEGÚN RES 022/2015]]=$XFB$17,Q237-T237,0)</f>
        <v>0</v>
      </c>
      <c r="V237" s="29">
        <f>IF(Tabla2[[#This Row],[ETAPA SEGÚN RES 022/2015]]=$XFB$17,IF(Q237&gt;T237,U237*J237,0),0)</f>
        <v>0</v>
      </c>
      <c r="W237" s="31"/>
    </row>
    <row r="238" spans="2:23" x14ac:dyDescent="0.2">
      <c r="B238" s="17">
        <v>224</v>
      </c>
      <c r="C238" s="11"/>
      <c r="D238" s="11"/>
      <c r="E238" s="12"/>
      <c r="F238" s="13"/>
      <c r="G238" s="14"/>
      <c r="H238" s="15"/>
      <c r="I238" s="16"/>
      <c r="J238" s="52">
        <f>+SUM(Tabla2[[#This Row],[FACULTAD /INSTITUTO/ SEDE]:[DISTRIBUIDORES EXTERNOS]])</f>
        <v>0</v>
      </c>
      <c r="K238" s="51"/>
      <c r="L238" s="57"/>
      <c r="M238" s="14"/>
      <c r="N238" s="35"/>
      <c r="O238" s="34"/>
      <c r="P238" s="25"/>
      <c r="Q238" s="26">
        <f>IF(ISERROR(Tabla2[[#This Row],[COSTO TOTAL]]/Tabla2[[#This Row],[TIRAJE]]),0,Tabla2[[#This Row],[COSTO TOTAL]]/Tabla2[[#This Row],[TIRAJE]])</f>
        <v>0</v>
      </c>
      <c r="R238" s="28"/>
      <c r="S238" s="29">
        <f>Tabla2[[#This Row],[COSTO UNITARIO]]*Tabla2[[#This Row],[TOTAL. EJEMPLARES SEGÚN INVENTARIO FÍSICO]]</f>
        <v>0</v>
      </c>
      <c r="T238" s="47"/>
      <c r="U238" s="26">
        <f>IF(Tabla2[[#This Row],[ETAPA SEGÚN RES 022/2015]]=$XFB$17,Q238-T238,0)</f>
        <v>0</v>
      </c>
      <c r="V238" s="29">
        <f>IF(Tabla2[[#This Row],[ETAPA SEGÚN RES 022/2015]]=$XFB$17,IF(Q238&gt;T238,U238*J238,0),0)</f>
        <v>0</v>
      </c>
      <c r="W238" s="31"/>
    </row>
    <row r="239" spans="2:23" x14ac:dyDescent="0.2">
      <c r="B239" s="17">
        <v>225</v>
      </c>
      <c r="C239" s="11"/>
      <c r="D239" s="11"/>
      <c r="E239" s="12"/>
      <c r="F239" s="13"/>
      <c r="G239" s="14"/>
      <c r="H239" s="15"/>
      <c r="I239" s="16"/>
      <c r="J239" s="52">
        <f>+SUM(Tabla2[[#This Row],[FACULTAD /INSTITUTO/ SEDE]:[DISTRIBUIDORES EXTERNOS]])</f>
        <v>0</v>
      </c>
      <c r="K239" s="51"/>
      <c r="L239" s="57"/>
      <c r="M239" s="14"/>
      <c r="N239" s="35"/>
      <c r="O239" s="34"/>
      <c r="P239" s="25"/>
      <c r="Q239" s="26">
        <f>IF(ISERROR(Tabla2[[#This Row],[COSTO TOTAL]]/Tabla2[[#This Row],[TIRAJE]]),0,Tabla2[[#This Row],[COSTO TOTAL]]/Tabla2[[#This Row],[TIRAJE]])</f>
        <v>0</v>
      </c>
      <c r="R239" s="28"/>
      <c r="S239" s="29">
        <f>Tabla2[[#This Row],[COSTO UNITARIO]]*Tabla2[[#This Row],[TOTAL. EJEMPLARES SEGÚN INVENTARIO FÍSICO]]</f>
        <v>0</v>
      </c>
      <c r="T239" s="47"/>
      <c r="U239" s="26">
        <f>IF(Tabla2[[#This Row],[ETAPA SEGÚN RES 022/2015]]=$XFB$17,Q239-T239,0)</f>
        <v>0</v>
      </c>
      <c r="V239" s="29">
        <f>IF(Tabla2[[#This Row],[ETAPA SEGÚN RES 022/2015]]=$XFB$17,IF(Q239&gt;T239,U239*J239,0),0)</f>
        <v>0</v>
      </c>
      <c r="W239" s="31"/>
    </row>
    <row r="240" spans="2:23" x14ac:dyDescent="0.2">
      <c r="B240" s="17">
        <v>226</v>
      </c>
      <c r="C240" s="11"/>
      <c r="D240" s="11"/>
      <c r="E240" s="12"/>
      <c r="F240" s="13"/>
      <c r="G240" s="14"/>
      <c r="H240" s="15"/>
      <c r="I240" s="16"/>
      <c r="J240" s="52">
        <f>+SUM(Tabla2[[#This Row],[FACULTAD /INSTITUTO/ SEDE]:[DISTRIBUIDORES EXTERNOS]])</f>
        <v>0</v>
      </c>
      <c r="K240" s="51"/>
      <c r="L240" s="57"/>
      <c r="M240" s="14"/>
      <c r="N240" s="35"/>
      <c r="O240" s="34"/>
      <c r="P240" s="25"/>
      <c r="Q240" s="26">
        <f>IF(ISERROR(Tabla2[[#This Row],[COSTO TOTAL]]/Tabla2[[#This Row],[TIRAJE]]),0,Tabla2[[#This Row],[COSTO TOTAL]]/Tabla2[[#This Row],[TIRAJE]])</f>
        <v>0</v>
      </c>
      <c r="R240" s="28"/>
      <c r="S240" s="29">
        <f>Tabla2[[#This Row],[COSTO UNITARIO]]*Tabla2[[#This Row],[TOTAL. EJEMPLARES SEGÚN INVENTARIO FÍSICO]]</f>
        <v>0</v>
      </c>
      <c r="T240" s="47"/>
      <c r="U240" s="26">
        <f>IF(Tabla2[[#This Row],[ETAPA SEGÚN RES 022/2015]]=$XFB$17,Q240-T240,0)</f>
        <v>0</v>
      </c>
      <c r="V240" s="29">
        <f>IF(Tabla2[[#This Row],[ETAPA SEGÚN RES 022/2015]]=$XFB$17,IF(Q240&gt;T240,U240*J240,0),0)</f>
        <v>0</v>
      </c>
      <c r="W240" s="31"/>
    </row>
    <row r="241" spans="2:23" x14ac:dyDescent="0.2">
      <c r="B241" s="17">
        <v>227</v>
      </c>
      <c r="C241" s="11"/>
      <c r="D241" s="11"/>
      <c r="E241" s="12"/>
      <c r="F241" s="13"/>
      <c r="G241" s="14"/>
      <c r="H241" s="15"/>
      <c r="I241" s="16"/>
      <c r="J241" s="52">
        <f>+SUM(Tabla2[[#This Row],[FACULTAD /INSTITUTO/ SEDE]:[DISTRIBUIDORES EXTERNOS]])</f>
        <v>0</v>
      </c>
      <c r="K241" s="51"/>
      <c r="L241" s="57"/>
      <c r="M241" s="14"/>
      <c r="N241" s="35"/>
      <c r="O241" s="34"/>
      <c r="P241" s="25"/>
      <c r="Q241" s="26">
        <f>IF(ISERROR(Tabla2[[#This Row],[COSTO TOTAL]]/Tabla2[[#This Row],[TIRAJE]]),0,Tabla2[[#This Row],[COSTO TOTAL]]/Tabla2[[#This Row],[TIRAJE]])</f>
        <v>0</v>
      </c>
      <c r="R241" s="28"/>
      <c r="S241" s="29">
        <f>Tabla2[[#This Row],[COSTO UNITARIO]]*Tabla2[[#This Row],[TOTAL. EJEMPLARES SEGÚN INVENTARIO FÍSICO]]</f>
        <v>0</v>
      </c>
      <c r="T241" s="47"/>
      <c r="U241" s="26">
        <f>IF(Tabla2[[#This Row],[ETAPA SEGÚN RES 022/2015]]=$XFB$17,Q241-T241,0)</f>
        <v>0</v>
      </c>
      <c r="V241" s="29">
        <f>IF(Tabla2[[#This Row],[ETAPA SEGÚN RES 022/2015]]=$XFB$17,IF(Q241&gt;T241,U241*J241,0),0)</f>
        <v>0</v>
      </c>
      <c r="W241" s="31"/>
    </row>
    <row r="242" spans="2:23" x14ac:dyDescent="0.2">
      <c r="B242" s="17">
        <v>228</v>
      </c>
      <c r="C242" s="11"/>
      <c r="D242" s="11"/>
      <c r="E242" s="12"/>
      <c r="F242" s="13"/>
      <c r="G242" s="14"/>
      <c r="H242" s="15"/>
      <c r="I242" s="16"/>
      <c r="J242" s="52">
        <f>+SUM(Tabla2[[#This Row],[FACULTAD /INSTITUTO/ SEDE]:[DISTRIBUIDORES EXTERNOS]])</f>
        <v>0</v>
      </c>
      <c r="K242" s="51"/>
      <c r="L242" s="57"/>
      <c r="M242" s="14"/>
      <c r="N242" s="35"/>
      <c r="O242" s="34"/>
      <c r="P242" s="25"/>
      <c r="Q242" s="26">
        <f>IF(ISERROR(Tabla2[[#This Row],[COSTO TOTAL]]/Tabla2[[#This Row],[TIRAJE]]),0,Tabla2[[#This Row],[COSTO TOTAL]]/Tabla2[[#This Row],[TIRAJE]])</f>
        <v>0</v>
      </c>
      <c r="R242" s="28"/>
      <c r="S242" s="29">
        <f>Tabla2[[#This Row],[COSTO UNITARIO]]*Tabla2[[#This Row],[TOTAL. EJEMPLARES SEGÚN INVENTARIO FÍSICO]]</f>
        <v>0</v>
      </c>
      <c r="T242" s="47"/>
      <c r="U242" s="26">
        <f>IF(Tabla2[[#This Row],[ETAPA SEGÚN RES 022/2015]]=$XFB$17,Q242-T242,0)</f>
        <v>0</v>
      </c>
      <c r="V242" s="29">
        <f>IF(Tabla2[[#This Row],[ETAPA SEGÚN RES 022/2015]]=$XFB$17,IF(Q242&gt;T242,U242*J242,0),0)</f>
        <v>0</v>
      </c>
      <c r="W242" s="31"/>
    </row>
    <row r="243" spans="2:23" x14ac:dyDescent="0.2">
      <c r="B243" s="17">
        <v>229</v>
      </c>
      <c r="C243" s="11"/>
      <c r="D243" s="11"/>
      <c r="E243" s="12"/>
      <c r="F243" s="13"/>
      <c r="G243" s="14"/>
      <c r="H243" s="15"/>
      <c r="I243" s="16"/>
      <c r="J243" s="52">
        <f>+SUM(Tabla2[[#This Row],[FACULTAD /INSTITUTO/ SEDE]:[DISTRIBUIDORES EXTERNOS]])</f>
        <v>0</v>
      </c>
      <c r="K243" s="51"/>
      <c r="L243" s="57"/>
      <c r="M243" s="14"/>
      <c r="N243" s="35"/>
      <c r="O243" s="34"/>
      <c r="P243" s="25"/>
      <c r="Q243" s="26">
        <f>IF(ISERROR(Tabla2[[#This Row],[COSTO TOTAL]]/Tabla2[[#This Row],[TIRAJE]]),0,Tabla2[[#This Row],[COSTO TOTAL]]/Tabla2[[#This Row],[TIRAJE]])</f>
        <v>0</v>
      </c>
      <c r="R243" s="28"/>
      <c r="S243" s="29">
        <f>Tabla2[[#This Row],[COSTO UNITARIO]]*Tabla2[[#This Row],[TOTAL. EJEMPLARES SEGÚN INVENTARIO FÍSICO]]</f>
        <v>0</v>
      </c>
      <c r="T243" s="47"/>
      <c r="U243" s="26">
        <f>IF(Tabla2[[#This Row],[ETAPA SEGÚN RES 022/2015]]=$XFB$17,Q243-T243,0)</f>
        <v>0</v>
      </c>
      <c r="V243" s="29">
        <f>IF(Tabla2[[#This Row],[ETAPA SEGÚN RES 022/2015]]=$XFB$17,IF(Q243&gt;T243,U243*J243,0),0)</f>
        <v>0</v>
      </c>
      <c r="W243" s="31"/>
    </row>
    <row r="244" spans="2:23" x14ac:dyDescent="0.2">
      <c r="B244" s="17">
        <v>230</v>
      </c>
      <c r="C244" s="11"/>
      <c r="D244" s="11"/>
      <c r="E244" s="12"/>
      <c r="F244" s="13"/>
      <c r="G244" s="14"/>
      <c r="H244" s="15"/>
      <c r="I244" s="16"/>
      <c r="J244" s="52">
        <f>+SUM(Tabla2[[#This Row],[FACULTAD /INSTITUTO/ SEDE]:[DISTRIBUIDORES EXTERNOS]])</f>
        <v>0</v>
      </c>
      <c r="K244" s="51"/>
      <c r="L244" s="57"/>
      <c r="M244" s="14"/>
      <c r="N244" s="35"/>
      <c r="O244" s="34"/>
      <c r="P244" s="25"/>
      <c r="Q244" s="26">
        <f>IF(ISERROR(Tabla2[[#This Row],[COSTO TOTAL]]/Tabla2[[#This Row],[TIRAJE]]),0,Tabla2[[#This Row],[COSTO TOTAL]]/Tabla2[[#This Row],[TIRAJE]])</f>
        <v>0</v>
      </c>
      <c r="R244" s="28"/>
      <c r="S244" s="29">
        <f>Tabla2[[#This Row],[COSTO UNITARIO]]*Tabla2[[#This Row],[TOTAL. EJEMPLARES SEGÚN INVENTARIO FÍSICO]]</f>
        <v>0</v>
      </c>
      <c r="T244" s="47"/>
      <c r="U244" s="26">
        <f>IF(Tabla2[[#This Row],[ETAPA SEGÚN RES 022/2015]]=$XFB$17,Q244-T244,0)</f>
        <v>0</v>
      </c>
      <c r="V244" s="29">
        <f>IF(Tabla2[[#This Row],[ETAPA SEGÚN RES 022/2015]]=$XFB$17,IF(Q244&gt;T244,U244*J244,0),0)</f>
        <v>0</v>
      </c>
      <c r="W244" s="31"/>
    </row>
    <row r="245" spans="2:23" x14ac:dyDescent="0.2">
      <c r="B245" s="17">
        <v>231</v>
      </c>
      <c r="C245" s="11"/>
      <c r="D245" s="11"/>
      <c r="E245" s="12"/>
      <c r="F245" s="13"/>
      <c r="G245" s="14"/>
      <c r="H245" s="15"/>
      <c r="I245" s="16"/>
      <c r="J245" s="52">
        <f>+SUM(Tabla2[[#This Row],[FACULTAD /INSTITUTO/ SEDE]:[DISTRIBUIDORES EXTERNOS]])</f>
        <v>0</v>
      </c>
      <c r="K245" s="51"/>
      <c r="L245" s="57"/>
      <c r="M245" s="14"/>
      <c r="N245" s="35"/>
      <c r="O245" s="34"/>
      <c r="P245" s="25"/>
      <c r="Q245" s="26">
        <f>IF(ISERROR(Tabla2[[#This Row],[COSTO TOTAL]]/Tabla2[[#This Row],[TIRAJE]]),0,Tabla2[[#This Row],[COSTO TOTAL]]/Tabla2[[#This Row],[TIRAJE]])</f>
        <v>0</v>
      </c>
      <c r="R245" s="28"/>
      <c r="S245" s="29">
        <f>Tabla2[[#This Row],[COSTO UNITARIO]]*Tabla2[[#This Row],[TOTAL. EJEMPLARES SEGÚN INVENTARIO FÍSICO]]</f>
        <v>0</v>
      </c>
      <c r="T245" s="47"/>
      <c r="U245" s="26">
        <f>IF(Tabla2[[#This Row],[ETAPA SEGÚN RES 022/2015]]=$XFB$17,Q245-T245,0)</f>
        <v>0</v>
      </c>
      <c r="V245" s="29">
        <f>IF(Tabla2[[#This Row],[ETAPA SEGÚN RES 022/2015]]=$XFB$17,IF(Q245&gt;T245,U245*J245,0),0)</f>
        <v>0</v>
      </c>
      <c r="W245" s="31"/>
    </row>
    <row r="246" spans="2:23" x14ac:dyDescent="0.2">
      <c r="B246" s="17">
        <v>232</v>
      </c>
      <c r="C246" s="11"/>
      <c r="D246" s="11"/>
      <c r="E246" s="12"/>
      <c r="F246" s="13"/>
      <c r="G246" s="14"/>
      <c r="H246" s="15"/>
      <c r="I246" s="16"/>
      <c r="J246" s="52">
        <f>+SUM(Tabla2[[#This Row],[FACULTAD /INSTITUTO/ SEDE]:[DISTRIBUIDORES EXTERNOS]])</f>
        <v>0</v>
      </c>
      <c r="K246" s="51"/>
      <c r="L246" s="57"/>
      <c r="M246" s="14"/>
      <c r="N246" s="35"/>
      <c r="O246" s="34"/>
      <c r="P246" s="25"/>
      <c r="Q246" s="26">
        <f>IF(ISERROR(Tabla2[[#This Row],[COSTO TOTAL]]/Tabla2[[#This Row],[TIRAJE]]),0,Tabla2[[#This Row],[COSTO TOTAL]]/Tabla2[[#This Row],[TIRAJE]])</f>
        <v>0</v>
      </c>
      <c r="R246" s="28"/>
      <c r="S246" s="29">
        <f>Tabla2[[#This Row],[COSTO UNITARIO]]*Tabla2[[#This Row],[TOTAL. EJEMPLARES SEGÚN INVENTARIO FÍSICO]]</f>
        <v>0</v>
      </c>
      <c r="T246" s="47"/>
      <c r="U246" s="26">
        <f>IF(Tabla2[[#This Row],[ETAPA SEGÚN RES 022/2015]]=$XFB$17,Q246-T246,0)</f>
        <v>0</v>
      </c>
      <c r="V246" s="29">
        <f>IF(Tabla2[[#This Row],[ETAPA SEGÚN RES 022/2015]]=$XFB$17,IF(Q246&gt;T246,U246*J246,0),0)</f>
        <v>0</v>
      </c>
      <c r="W246" s="31"/>
    </row>
    <row r="247" spans="2:23" x14ac:dyDescent="0.2">
      <c r="B247" s="17">
        <v>233</v>
      </c>
      <c r="C247" s="11"/>
      <c r="D247" s="11"/>
      <c r="E247" s="12"/>
      <c r="F247" s="13"/>
      <c r="G247" s="14"/>
      <c r="H247" s="15"/>
      <c r="I247" s="16"/>
      <c r="J247" s="52">
        <f>+SUM(Tabla2[[#This Row],[FACULTAD /INSTITUTO/ SEDE]:[DISTRIBUIDORES EXTERNOS]])</f>
        <v>0</v>
      </c>
      <c r="K247" s="51"/>
      <c r="L247" s="57"/>
      <c r="M247" s="14"/>
      <c r="N247" s="35"/>
      <c r="O247" s="34"/>
      <c r="P247" s="25"/>
      <c r="Q247" s="26">
        <f>IF(ISERROR(Tabla2[[#This Row],[COSTO TOTAL]]/Tabla2[[#This Row],[TIRAJE]]),0,Tabla2[[#This Row],[COSTO TOTAL]]/Tabla2[[#This Row],[TIRAJE]])</f>
        <v>0</v>
      </c>
      <c r="R247" s="28"/>
      <c r="S247" s="29">
        <f>Tabla2[[#This Row],[COSTO UNITARIO]]*Tabla2[[#This Row],[TOTAL. EJEMPLARES SEGÚN INVENTARIO FÍSICO]]</f>
        <v>0</v>
      </c>
      <c r="T247" s="47"/>
      <c r="U247" s="26">
        <f>IF(Tabla2[[#This Row],[ETAPA SEGÚN RES 022/2015]]=$XFB$17,Q247-T247,0)</f>
        <v>0</v>
      </c>
      <c r="V247" s="29">
        <f>IF(Tabla2[[#This Row],[ETAPA SEGÚN RES 022/2015]]=$XFB$17,IF(Q247&gt;T247,U247*J247,0),0)</f>
        <v>0</v>
      </c>
      <c r="W247" s="31"/>
    </row>
    <row r="248" spans="2:23" x14ac:dyDescent="0.2">
      <c r="B248" s="17">
        <v>234</v>
      </c>
      <c r="C248" s="11"/>
      <c r="D248" s="11"/>
      <c r="E248" s="12"/>
      <c r="F248" s="13"/>
      <c r="G248" s="14"/>
      <c r="H248" s="15"/>
      <c r="I248" s="16"/>
      <c r="J248" s="52">
        <f>+SUM(Tabla2[[#This Row],[FACULTAD /INSTITUTO/ SEDE]:[DISTRIBUIDORES EXTERNOS]])</f>
        <v>0</v>
      </c>
      <c r="K248" s="51"/>
      <c r="L248" s="57"/>
      <c r="M248" s="14"/>
      <c r="N248" s="35"/>
      <c r="O248" s="34"/>
      <c r="P248" s="25"/>
      <c r="Q248" s="26">
        <f>IF(ISERROR(Tabla2[[#This Row],[COSTO TOTAL]]/Tabla2[[#This Row],[TIRAJE]]),0,Tabla2[[#This Row],[COSTO TOTAL]]/Tabla2[[#This Row],[TIRAJE]])</f>
        <v>0</v>
      </c>
      <c r="R248" s="28"/>
      <c r="S248" s="29">
        <f>Tabla2[[#This Row],[COSTO UNITARIO]]*Tabla2[[#This Row],[TOTAL. EJEMPLARES SEGÚN INVENTARIO FÍSICO]]</f>
        <v>0</v>
      </c>
      <c r="T248" s="47"/>
      <c r="U248" s="26">
        <f>IF(Tabla2[[#This Row],[ETAPA SEGÚN RES 022/2015]]=$XFB$17,Q248-T248,0)</f>
        <v>0</v>
      </c>
      <c r="V248" s="29">
        <f>IF(Tabla2[[#This Row],[ETAPA SEGÚN RES 022/2015]]=$XFB$17,IF(Q248&gt;T248,U248*J248,0),0)</f>
        <v>0</v>
      </c>
      <c r="W248" s="31"/>
    </row>
    <row r="249" spans="2:23" x14ac:dyDescent="0.2">
      <c r="B249" s="17">
        <v>235</v>
      </c>
      <c r="C249" s="11"/>
      <c r="D249" s="11"/>
      <c r="E249" s="12"/>
      <c r="F249" s="13"/>
      <c r="G249" s="14"/>
      <c r="H249" s="15"/>
      <c r="I249" s="16"/>
      <c r="J249" s="52">
        <f>+SUM(Tabla2[[#This Row],[FACULTAD /INSTITUTO/ SEDE]:[DISTRIBUIDORES EXTERNOS]])</f>
        <v>0</v>
      </c>
      <c r="K249" s="51"/>
      <c r="L249" s="57"/>
      <c r="M249" s="14"/>
      <c r="N249" s="35"/>
      <c r="O249" s="34"/>
      <c r="P249" s="25"/>
      <c r="Q249" s="26">
        <f>IF(ISERROR(Tabla2[[#This Row],[COSTO TOTAL]]/Tabla2[[#This Row],[TIRAJE]]),0,Tabla2[[#This Row],[COSTO TOTAL]]/Tabla2[[#This Row],[TIRAJE]])</f>
        <v>0</v>
      </c>
      <c r="R249" s="28"/>
      <c r="S249" s="29">
        <f>Tabla2[[#This Row],[COSTO UNITARIO]]*Tabla2[[#This Row],[TOTAL. EJEMPLARES SEGÚN INVENTARIO FÍSICO]]</f>
        <v>0</v>
      </c>
      <c r="T249" s="47"/>
      <c r="U249" s="26">
        <f>IF(Tabla2[[#This Row],[ETAPA SEGÚN RES 022/2015]]=$XFB$17,Q249-T249,0)</f>
        <v>0</v>
      </c>
      <c r="V249" s="29">
        <f>IF(Tabla2[[#This Row],[ETAPA SEGÚN RES 022/2015]]=$XFB$17,IF(Q249&gt;T249,U249*J249,0),0)</f>
        <v>0</v>
      </c>
      <c r="W249" s="31"/>
    </row>
    <row r="250" spans="2:23" x14ac:dyDescent="0.2">
      <c r="B250" s="17">
        <v>236</v>
      </c>
      <c r="C250" s="11"/>
      <c r="D250" s="11"/>
      <c r="E250" s="12"/>
      <c r="F250" s="13"/>
      <c r="G250" s="14"/>
      <c r="H250" s="15"/>
      <c r="I250" s="16"/>
      <c r="J250" s="52">
        <f>+SUM(Tabla2[[#This Row],[FACULTAD /INSTITUTO/ SEDE]:[DISTRIBUIDORES EXTERNOS]])</f>
        <v>0</v>
      </c>
      <c r="K250" s="51"/>
      <c r="L250" s="57"/>
      <c r="M250" s="14"/>
      <c r="N250" s="35"/>
      <c r="O250" s="34"/>
      <c r="P250" s="25"/>
      <c r="Q250" s="26">
        <f>IF(ISERROR(Tabla2[[#This Row],[COSTO TOTAL]]/Tabla2[[#This Row],[TIRAJE]]),0,Tabla2[[#This Row],[COSTO TOTAL]]/Tabla2[[#This Row],[TIRAJE]])</f>
        <v>0</v>
      </c>
      <c r="R250" s="28"/>
      <c r="S250" s="29">
        <f>Tabla2[[#This Row],[COSTO UNITARIO]]*Tabla2[[#This Row],[TOTAL. EJEMPLARES SEGÚN INVENTARIO FÍSICO]]</f>
        <v>0</v>
      </c>
      <c r="T250" s="47"/>
      <c r="U250" s="26">
        <f>IF(Tabla2[[#This Row],[ETAPA SEGÚN RES 022/2015]]=$XFB$17,Q250-T250,0)</f>
        <v>0</v>
      </c>
      <c r="V250" s="29">
        <f>IF(Tabla2[[#This Row],[ETAPA SEGÚN RES 022/2015]]=$XFB$17,IF(Q250&gt;T250,U250*J250,0),0)</f>
        <v>0</v>
      </c>
      <c r="W250" s="31"/>
    </row>
    <row r="251" spans="2:23" x14ac:dyDescent="0.2">
      <c r="B251" s="17">
        <v>237</v>
      </c>
      <c r="C251" s="11"/>
      <c r="D251" s="11"/>
      <c r="E251" s="12"/>
      <c r="F251" s="13"/>
      <c r="G251" s="14"/>
      <c r="H251" s="15"/>
      <c r="I251" s="16"/>
      <c r="J251" s="52">
        <f>+SUM(Tabla2[[#This Row],[FACULTAD /INSTITUTO/ SEDE]:[DISTRIBUIDORES EXTERNOS]])</f>
        <v>0</v>
      </c>
      <c r="K251" s="51"/>
      <c r="L251" s="57"/>
      <c r="M251" s="14"/>
      <c r="N251" s="35"/>
      <c r="O251" s="34"/>
      <c r="P251" s="25"/>
      <c r="Q251" s="26">
        <f>IF(ISERROR(Tabla2[[#This Row],[COSTO TOTAL]]/Tabla2[[#This Row],[TIRAJE]]),0,Tabla2[[#This Row],[COSTO TOTAL]]/Tabla2[[#This Row],[TIRAJE]])</f>
        <v>0</v>
      </c>
      <c r="R251" s="28"/>
      <c r="S251" s="29">
        <f>Tabla2[[#This Row],[COSTO UNITARIO]]*Tabla2[[#This Row],[TOTAL. EJEMPLARES SEGÚN INVENTARIO FÍSICO]]</f>
        <v>0</v>
      </c>
      <c r="T251" s="47"/>
      <c r="U251" s="26">
        <f>IF(Tabla2[[#This Row],[ETAPA SEGÚN RES 022/2015]]=$XFB$17,Q251-T251,0)</f>
        <v>0</v>
      </c>
      <c r="V251" s="29">
        <f>IF(Tabla2[[#This Row],[ETAPA SEGÚN RES 022/2015]]=$XFB$17,IF(Q251&gt;T251,U251*J251,0),0)</f>
        <v>0</v>
      </c>
      <c r="W251" s="31"/>
    </row>
    <row r="252" spans="2:23" x14ac:dyDescent="0.2">
      <c r="B252" s="17">
        <v>238</v>
      </c>
      <c r="C252" s="11"/>
      <c r="D252" s="11"/>
      <c r="E252" s="12"/>
      <c r="F252" s="13"/>
      <c r="G252" s="14"/>
      <c r="H252" s="15"/>
      <c r="I252" s="16"/>
      <c r="J252" s="52">
        <f>+SUM(Tabla2[[#This Row],[FACULTAD /INSTITUTO/ SEDE]:[DISTRIBUIDORES EXTERNOS]])</f>
        <v>0</v>
      </c>
      <c r="K252" s="51"/>
      <c r="L252" s="57"/>
      <c r="M252" s="14"/>
      <c r="N252" s="35"/>
      <c r="O252" s="34"/>
      <c r="P252" s="25"/>
      <c r="Q252" s="26">
        <f>IF(ISERROR(Tabla2[[#This Row],[COSTO TOTAL]]/Tabla2[[#This Row],[TIRAJE]]),0,Tabla2[[#This Row],[COSTO TOTAL]]/Tabla2[[#This Row],[TIRAJE]])</f>
        <v>0</v>
      </c>
      <c r="R252" s="28"/>
      <c r="S252" s="29">
        <f>Tabla2[[#This Row],[COSTO UNITARIO]]*Tabla2[[#This Row],[TOTAL. EJEMPLARES SEGÚN INVENTARIO FÍSICO]]</f>
        <v>0</v>
      </c>
      <c r="T252" s="47"/>
      <c r="U252" s="26">
        <f>IF(Tabla2[[#This Row],[ETAPA SEGÚN RES 022/2015]]=$XFB$17,Q252-T252,0)</f>
        <v>0</v>
      </c>
      <c r="V252" s="29">
        <f>IF(Tabla2[[#This Row],[ETAPA SEGÚN RES 022/2015]]=$XFB$17,IF(Q252&gt;T252,U252*J252,0),0)</f>
        <v>0</v>
      </c>
      <c r="W252" s="31"/>
    </row>
    <row r="253" spans="2:23" x14ac:dyDescent="0.2">
      <c r="B253" s="17">
        <v>239</v>
      </c>
      <c r="C253" s="11"/>
      <c r="D253" s="11"/>
      <c r="E253" s="12"/>
      <c r="F253" s="13"/>
      <c r="G253" s="14"/>
      <c r="H253" s="15"/>
      <c r="I253" s="16"/>
      <c r="J253" s="52">
        <f>+SUM(Tabla2[[#This Row],[FACULTAD /INSTITUTO/ SEDE]:[DISTRIBUIDORES EXTERNOS]])</f>
        <v>0</v>
      </c>
      <c r="K253" s="51"/>
      <c r="L253" s="57"/>
      <c r="M253" s="14"/>
      <c r="N253" s="35"/>
      <c r="O253" s="34"/>
      <c r="P253" s="25"/>
      <c r="Q253" s="26">
        <f>IF(ISERROR(Tabla2[[#This Row],[COSTO TOTAL]]/Tabla2[[#This Row],[TIRAJE]]),0,Tabla2[[#This Row],[COSTO TOTAL]]/Tabla2[[#This Row],[TIRAJE]])</f>
        <v>0</v>
      </c>
      <c r="R253" s="28"/>
      <c r="S253" s="29">
        <f>Tabla2[[#This Row],[COSTO UNITARIO]]*Tabla2[[#This Row],[TOTAL. EJEMPLARES SEGÚN INVENTARIO FÍSICO]]</f>
        <v>0</v>
      </c>
      <c r="T253" s="47"/>
      <c r="U253" s="26">
        <f>IF(Tabla2[[#This Row],[ETAPA SEGÚN RES 022/2015]]=$XFB$17,Q253-T253,0)</f>
        <v>0</v>
      </c>
      <c r="V253" s="29">
        <f>IF(Tabla2[[#This Row],[ETAPA SEGÚN RES 022/2015]]=$XFB$17,IF(Q253&gt;T253,U253*J253,0),0)</f>
        <v>0</v>
      </c>
      <c r="W253" s="31"/>
    </row>
    <row r="254" spans="2:23" x14ac:dyDescent="0.2">
      <c r="B254" s="17">
        <v>240</v>
      </c>
      <c r="C254" s="11"/>
      <c r="D254" s="11"/>
      <c r="E254" s="12"/>
      <c r="F254" s="13"/>
      <c r="G254" s="14"/>
      <c r="H254" s="15"/>
      <c r="I254" s="16"/>
      <c r="J254" s="52">
        <f>+SUM(Tabla2[[#This Row],[FACULTAD /INSTITUTO/ SEDE]:[DISTRIBUIDORES EXTERNOS]])</f>
        <v>0</v>
      </c>
      <c r="K254" s="51"/>
      <c r="L254" s="57"/>
      <c r="M254" s="14"/>
      <c r="N254" s="35"/>
      <c r="O254" s="34"/>
      <c r="P254" s="25"/>
      <c r="Q254" s="26">
        <f>IF(ISERROR(Tabla2[[#This Row],[COSTO TOTAL]]/Tabla2[[#This Row],[TIRAJE]]),0,Tabla2[[#This Row],[COSTO TOTAL]]/Tabla2[[#This Row],[TIRAJE]])</f>
        <v>0</v>
      </c>
      <c r="R254" s="28"/>
      <c r="S254" s="29">
        <f>Tabla2[[#This Row],[COSTO UNITARIO]]*Tabla2[[#This Row],[TOTAL. EJEMPLARES SEGÚN INVENTARIO FÍSICO]]</f>
        <v>0</v>
      </c>
      <c r="T254" s="47"/>
      <c r="U254" s="26">
        <f>IF(Tabla2[[#This Row],[ETAPA SEGÚN RES 022/2015]]=$XFB$17,Q254-T254,0)</f>
        <v>0</v>
      </c>
      <c r="V254" s="29">
        <f>IF(Tabla2[[#This Row],[ETAPA SEGÚN RES 022/2015]]=$XFB$17,IF(Q254&gt;T254,U254*J254,0),0)</f>
        <v>0</v>
      </c>
      <c r="W254" s="31"/>
    </row>
    <row r="255" spans="2:23" x14ac:dyDescent="0.2">
      <c r="B255" s="17">
        <v>241</v>
      </c>
      <c r="C255" s="11"/>
      <c r="D255" s="11"/>
      <c r="E255" s="12"/>
      <c r="F255" s="13"/>
      <c r="G255" s="14"/>
      <c r="H255" s="15"/>
      <c r="I255" s="16"/>
      <c r="J255" s="52">
        <f>+SUM(Tabla2[[#This Row],[FACULTAD /INSTITUTO/ SEDE]:[DISTRIBUIDORES EXTERNOS]])</f>
        <v>0</v>
      </c>
      <c r="K255" s="51"/>
      <c r="L255" s="57"/>
      <c r="M255" s="14"/>
      <c r="N255" s="35"/>
      <c r="O255" s="34"/>
      <c r="P255" s="25"/>
      <c r="Q255" s="26">
        <f>IF(ISERROR(Tabla2[[#This Row],[COSTO TOTAL]]/Tabla2[[#This Row],[TIRAJE]]),0,Tabla2[[#This Row],[COSTO TOTAL]]/Tabla2[[#This Row],[TIRAJE]])</f>
        <v>0</v>
      </c>
      <c r="R255" s="28"/>
      <c r="S255" s="29">
        <f>Tabla2[[#This Row],[COSTO UNITARIO]]*Tabla2[[#This Row],[TOTAL. EJEMPLARES SEGÚN INVENTARIO FÍSICO]]</f>
        <v>0</v>
      </c>
      <c r="T255" s="47"/>
      <c r="U255" s="26">
        <f>IF(Tabla2[[#This Row],[ETAPA SEGÚN RES 022/2015]]=$XFB$17,Q255-T255,0)</f>
        <v>0</v>
      </c>
      <c r="V255" s="29">
        <f>IF(Tabla2[[#This Row],[ETAPA SEGÚN RES 022/2015]]=$XFB$17,IF(Q255&gt;T255,U255*J255,0),0)</f>
        <v>0</v>
      </c>
      <c r="W255" s="31"/>
    </row>
    <row r="256" spans="2:23" x14ac:dyDescent="0.2">
      <c r="B256" s="17">
        <v>242</v>
      </c>
      <c r="C256" s="11"/>
      <c r="D256" s="11"/>
      <c r="E256" s="12"/>
      <c r="F256" s="13"/>
      <c r="G256" s="14"/>
      <c r="H256" s="15"/>
      <c r="I256" s="16"/>
      <c r="J256" s="52">
        <f>+SUM(Tabla2[[#This Row],[FACULTAD /INSTITUTO/ SEDE]:[DISTRIBUIDORES EXTERNOS]])</f>
        <v>0</v>
      </c>
      <c r="K256" s="51"/>
      <c r="L256" s="57"/>
      <c r="M256" s="14"/>
      <c r="N256" s="35"/>
      <c r="O256" s="34"/>
      <c r="P256" s="25"/>
      <c r="Q256" s="26">
        <f>IF(ISERROR(Tabla2[[#This Row],[COSTO TOTAL]]/Tabla2[[#This Row],[TIRAJE]]),0,Tabla2[[#This Row],[COSTO TOTAL]]/Tabla2[[#This Row],[TIRAJE]])</f>
        <v>0</v>
      </c>
      <c r="R256" s="28"/>
      <c r="S256" s="29">
        <f>Tabla2[[#This Row],[COSTO UNITARIO]]*Tabla2[[#This Row],[TOTAL. EJEMPLARES SEGÚN INVENTARIO FÍSICO]]</f>
        <v>0</v>
      </c>
      <c r="T256" s="47"/>
      <c r="U256" s="26">
        <f>IF(Tabla2[[#This Row],[ETAPA SEGÚN RES 022/2015]]=$XFB$17,Q256-T256,0)</f>
        <v>0</v>
      </c>
      <c r="V256" s="29">
        <f>IF(Tabla2[[#This Row],[ETAPA SEGÚN RES 022/2015]]=$XFB$17,IF(Q256&gt;T256,U256*J256,0),0)</f>
        <v>0</v>
      </c>
      <c r="W256" s="31"/>
    </row>
    <row r="257" spans="2:23" x14ac:dyDescent="0.2">
      <c r="B257" s="17">
        <v>243</v>
      </c>
      <c r="C257" s="11"/>
      <c r="D257" s="11"/>
      <c r="E257" s="12"/>
      <c r="F257" s="13"/>
      <c r="G257" s="14"/>
      <c r="H257" s="15"/>
      <c r="I257" s="16"/>
      <c r="J257" s="52">
        <f>+SUM(Tabla2[[#This Row],[FACULTAD /INSTITUTO/ SEDE]:[DISTRIBUIDORES EXTERNOS]])</f>
        <v>0</v>
      </c>
      <c r="K257" s="51"/>
      <c r="L257" s="57"/>
      <c r="M257" s="14"/>
      <c r="N257" s="35"/>
      <c r="O257" s="34"/>
      <c r="P257" s="25"/>
      <c r="Q257" s="26">
        <f>IF(ISERROR(Tabla2[[#This Row],[COSTO TOTAL]]/Tabla2[[#This Row],[TIRAJE]]),0,Tabla2[[#This Row],[COSTO TOTAL]]/Tabla2[[#This Row],[TIRAJE]])</f>
        <v>0</v>
      </c>
      <c r="R257" s="28"/>
      <c r="S257" s="29">
        <f>Tabla2[[#This Row],[COSTO UNITARIO]]*Tabla2[[#This Row],[TOTAL. EJEMPLARES SEGÚN INVENTARIO FÍSICO]]</f>
        <v>0</v>
      </c>
      <c r="T257" s="47"/>
      <c r="U257" s="26">
        <f>IF(Tabla2[[#This Row],[ETAPA SEGÚN RES 022/2015]]=$XFB$17,Q257-T257,0)</f>
        <v>0</v>
      </c>
      <c r="V257" s="29">
        <f>IF(Tabla2[[#This Row],[ETAPA SEGÚN RES 022/2015]]=$XFB$17,IF(Q257&gt;T257,U257*J257,0),0)</f>
        <v>0</v>
      </c>
      <c r="W257" s="31"/>
    </row>
    <row r="258" spans="2:23" x14ac:dyDescent="0.2">
      <c r="B258" s="17">
        <v>244</v>
      </c>
      <c r="C258" s="11"/>
      <c r="D258" s="11"/>
      <c r="E258" s="12"/>
      <c r="F258" s="13"/>
      <c r="G258" s="14"/>
      <c r="H258" s="15"/>
      <c r="I258" s="16"/>
      <c r="J258" s="52">
        <f>+SUM(Tabla2[[#This Row],[FACULTAD /INSTITUTO/ SEDE]:[DISTRIBUIDORES EXTERNOS]])</f>
        <v>0</v>
      </c>
      <c r="K258" s="51"/>
      <c r="L258" s="57"/>
      <c r="M258" s="14"/>
      <c r="N258" s="35"/>
      <c r="O258" s="34"/>
      <c r="P258" s="25"/>
      <c r="Q258" s="26">
        <f>IF(ISERROR(Tabla2[[#This Row],[COSTO TOTAL]]/Tabla2[[#This Row],[TIRAJE]]),0,Tabla2[[#This Row],[COSTO TOTAL]]/Tabla2[[#This Row],[TIRAJE]])</f>
        <v>0</v>
      </c>
      <c r="R258" s="28"/>
      <c r="S258" s="29">
        <f>Tabla2[[#This Row],[COSTO UNITARIO]]*Tabla2[[#This Row],[TOTAL. EJEMPLARES SEGÚN INVENTARIO FÍSICO]]</f>
        <v>0</v>
      </c>
      <c r="T258" s="47"/>
      <c r="U258" s="26">
        <f>IF(Tabla2[[#This Row],[ETAPA SEGÚN RES 022/2015]]=$XFB$17,Q258-T258,0)</f>
        <v>0</v>
      </c>
      <c r="V258" s="29">
        <f>IF(Tabla2[[#This Row],[ETAPA SEGÚN RES 022/2015]]=$XFB$17,IF(Q258&gt;T258,U258*J258,0),0)</f>
        <v>0</v>
      </c>
      <c r="W258" s="31"/>
    </row>
    <row r="259" spans="2:23" x14ac:dyDescent="0.2">
      <c r="B259" s="17">
        <v>245</v>
      </c>
      <c r="C259" s="11"/>
      <c r="D259" s="11"/>
      <c r="E259" s="12"/>
      <c r="F259" s="13"/>
      <c r="G259" s="14"/>
      <c r="H259" s="15"/>
      <c r="I259" s="16"/>
      <c r="J259" s="52">
        <f>+SUM(Tabla2[[#This Row],[FACULTAD /INSTITUTO/ SEDE]:[DISTRIBUIDORES EXTERNOS]])</f>
        <v>0</v>
      </c>
      <c r="K259" s="51"/>
      <c r="L259" s="57"/>
      <c r="M259" s="14"/>
      <c r="N259" s="35"/>
      <c r="O259" s="34"/>
      <c r="P259" s="25"/>
      <c r="Q259" s="26">
        <f>IF(ISERROR(Tabla2[[#This Row],[COSTO TOTAL]]/Tabla2[[#This Row],[TIRAJE]]),0,Tabla2[[#This Row],[COSTO TOTAL]]/Tabla2[[#This Row],[TIRAJE]])</f>
        <v>0</v>
      </c>
      <c r="R259" s="28"/>
      <c r="S259" s="29">
        <f>Tabla2[[#This Row],[COSTO UNITARIO]]*Tabla2[[#This Row],[TOTAL. EJEMPLARES SEGÚN INVENTARIO FÍSICO]]</f>
        <v>0</v>
      </c>
      <c r="T259" s="47"/>
      <c r="U259" s="26">
        <f>IF(Tabla2[[#This Row],[ETAPA SEGÚN RES 022/2015]]=$XFB$17,Q259-T259,0)</f>
        <v>0</v>
      </c>
      <c r="V259" s="29">
        <f>IF(Tabla2[[#This Row],[ETAPA SEGÚN RES 022/2015]]=$XFB$17,IF(Q259&gt;T259,U259*J259,0),0)</f>
        <v>0</v>
      </c>
      <c r="W259" s="31"/>
    </row>
    <row r="260" spans="2:23" x14ac:dyDescent="0.2">
      <c r="B260" s="17">
        <v>246</v>
      </c>
      <c r="C260" s="11"/>
      <c r="D260" s="11"/>
      <c r="E260" s="12"/>
      <c r="F260" s="13"/>
      <c r="G260" s="14"/>
      <c r="H260" s="15"/>
      <c r="I260" s="16"/>
      <c r="J260" s="52">
        <f>+SUM(Tabla2[[#This Row],[FACULTAD /INSTITUTO/ SEDE]:[DISTRIBUIDORES EXTERNOS]])</f>
        <v>0</v>
      </c>
      <c r="K260" s="51"/>
      <c r="L260" s="57"/>
      <c r="M260" s="14"/>
      <c r="N260" s="35"/>
      <c r="O260" s="34"/>
      <c r="P260" s="25"/>
      <c r="Q260" s="26">
        <f>IF(ISERROR(Tabla2[[#This Row],[COSTO TOTAL]]/Tabla2[[#This Row],[TIRAJE]]),0,Tabla2[[#This Row],[COSTO TOTAL]]/Tabla2[[#This Row],[TIRAJE]])</f>
        <v>0</v>
      </c>
      <c r="R260" s="28"/>
      <c r="S260" s="29">
        <f>Tabla2[[#This Row],[COSTO UNITARIO]]*Tabla2[[#This Row],[TOTAL. EJEMPLARES SEGÚN INVENTARIO FÍSICO]]</f>
        <v>0</v>
      </c>
      <c r="T260" s="47"/>
      <c r="U260" s="26">
        <f>IF(Tabla2[[#This Row],[ETAPA SEGÚN RES 022/2015]]=$XFB$17,Q260-T260,0)</f>
        <v>0</v>
      </c>
      <c r="V260" s="29">
        <f>IF(Tabla2[[#This Row],[ETAPA SEGÚN RES 022/2015]]=$XFB$17,IF(Q260&gt;T260,U260*J260,0),0)</f>
        <v>0</v>
      </c>
      <c r="W260" s="31"/>
    </row>
    <row r="261" spans="2:23" x14ac:dyDescent="0.2">
      <c r="B261" s="17">
        <v>247</v>
      </c>
      <c r="C261" s="11"/>
      <c r="D261" s="11"/>
      <c r="E261" s="12"/>
      <c r="F261" s="13"/>
      <c r="G261" s="14"/>
      <c r="H261" s="15"/>
      <c r="I261" s="16"/>
      <c r="J261" s="52">
        <f>+SUM(Tabla2[[#This Row],[FACULTAD /INSTITUTO/ SEDE]:[DISTRIBUIDORES EXTERNOS]])</f>
        <v>0</v>
      </c>
      <c r="K261" s="51"/>
      <c r="L261" s="57"/>
      <c r="M261" s="14"/>
      <c r="N261" s="35"/>
      <c r="O261" s="34"/>
      <c r="P261" s="25"/>
      <c r="Q261" s="26">
        <f>IF(ISERROR(Tabla2[[#This Row],[COSTO TOTAL]]/Tabla2[[#This Row],[TIRAJE]]),0,Tabla2[[#This Row],[COSTO TOTAL]]/Tabla2[[#This Row],[TIRAJE]])</f>
        <v>0</v>
      </c>
      <c r="R261" s="28"/>
      <c r="S261" s="29">
        <f>Tabla2[[#This Row],[COSTO UNITARIO]]*Tabla2[[#This Row],[TOTAL. EJEMPLARES SEGÚN INVENTARIO FÍSICO]]</f>
        <v>0</v>
      </c>
      <c r="T261" s="47"/>
      <c r="U261" s="26">
        <f>IF(Tabla2[[#This Row],[ETAPA SEGÚN RES 022/2015]]=$XFB$17,Q261-T261,0)</f>
        <v>0</v>
      </c>
      <c r="V261" s="29">
        <f>IF(Tabla2[[#This Row],[ETAPA SEGÚN RES 022/2015]]=$XFB$17,IF(Q261&gt;T261,U261*J261,0),0)</f>
        <v>0</v>
      </c>
      <c r="W261" s="31"/>
    </row>
    <row r="262" spans="2:23" x14ac:dyDescent="0.2">
      <c r="B262" s="17">
        <v>248</v>
      </c>
      <c r="C262" s="11"/>
      <c r="D262" s="11"/>
      <c r="E262" s="12"/>
      <c r="F262" s="13"/>
      <c r="G262" s="14"/>
      <c r="H262" s="15"/>
      <c r="I262" s="16"/>
      <c r="J262" s="52">
        <f>+SUM(Tabla2[[#This Row],[FACULTAD /INSTITUTO/ SEDE]:[DISTRIBUIDORES EXTERNOS]])</f>
        <v>0</v>
      </c>
      <c r="K262" s="51"/>
      <c r="L262" s="57"/>
      <c r="M262" s="14"/>
      <c r="N262" s="35"/>
      <c r="O262" s="34"/>
      <c r="P262" s="25"/>
      <c r="Q262" s="26">
        <f>IF(ISERROR(Tabla2[[#This Row],[COSTO TOTAL]]/Tabla2[[#This Row],[TIRAJE]]),0,Tabla2[[#This Row],[COSTO TOTAL]]/Tabla2[[#This Row],[TIRAJE]])</f>
        <v>0</v>
      </c>
      <c r="R262" s="28"/>
      <c r="S262" s="29">
        <f>Tabla2[[#This Row],[COSTO UNITARIO]]*Tabla2[[#This Row],[TOTAL. EJEMPLARES SEGÚN INVENTARIO FÍSICO]]</f>
        <v>0</v>
      </c>
      <c r="T262" s="47"/>
      <c r="U262" s="26">
        <f>IF(Tabla2[[#This Row],[ETAPA SEGÚN RES 022/2015]]=$XFB$17,Q262-T262,0)</f>
        <v>0</v>
      </c>
      <c r="V262" s="29">
        <f>IF(Tabla2[[#This Row],[ETAPA SEGÚN RES 022/2015]]=$XFB$17,IF(Q262&gt;T262,U262*J262,0),0)</f>
        <v>0</v>
      </c>
      <c r="W262" s="31"/>
    </row>
    <row r="263" spans="2:23" x14ac:dyDescent="0.2">
      <c r="B263" s="17">
        <v>249</v>
      </c>
      <c r="C263" s="11"/>
      <c r="D263" s="11"/>
      <c r="E263" s="12"/>
      <c r="F263" s="13"/>
      <c r="G263" s="14"/>
      <c r="H263" s="15"/>
      <c r="I263" s="16"/>
      <c r="J263" s="52">
        <f>+SUM(Tabla2[[#This Row],[FACULTAD /INSTITUTO/ SEDE]:[DISTRIBUIDORES EXTERNOS]])</f>
        <v>0</v>
      </c>
      <c r="K263" s="51"/>
      <c r="L263" s="57"/>
      <c r="M263" s="14"/>
      <c r="N263" s="35"/>
      <c r="O263" s="34"/>
      <c r="P263" s="25"/>
      <c r="Q263" s="26">
        <f>IF(ISERROR(Tabla2[[#This Row],[COSTO TOTAL]]/Tabla2[[#This Row],[TIRAJE]]),0,Tabla2[[#This Row],[COSTO TOTAL]]/Tabla2[[#This Row],[TIRAJE]])</f>
        <v>0</v>
      </c>
      <c r="R263" s="28"/>
      <c r="S263" s="29">
        <f>Tabla2[[#This Row],[COSTO UNITARIO]]*Tabla2[[#This Row],[TOTAL. EJEMPLARES SEGÚN INVENTARIO FÍSICO]]</f>
        <v>0</v>
      </c>
      <c r="T263" s="47"/>
      <c r="U263" s="26">
        <f>IF(Tabla2[[#This Row],[ETAPA SEGÚN RES 022/2015]]=$XFB$17,Q263-T263,0)</f>
        <v>0</v>
      </c>
      <c r="V263" s="29">
        <f>IF(Tabla2[[#This Row],[ETAPA SEGÚN RES 022/2015]]=$XFB$17,IF(Q263&gt;T263,U263*J263,0),0)</f>
        <v>0</v>
      </c>
      <c r="W263" s="31"/>
    </row>
    <row r="264" spans="2:23" ht="12" thickBot="1" x14ac:dyDescent="0.25">
      <c r="B264" s="17">
        <v>250</v>
      </c>
      <c r="C264" s="18"/>
      <c r="D264" s="11"/>
      <c r="E264" s="19"/>
      <c r="F264" s="20"/>
      <c r="G264" s="39"/>
      <c r="H264" s="53"/>
      <c r="I264" s="54"/>
      <c r="J264" s="48">
        <f>+SUM(Tabla2[[#This Row],[FACULTAD /INSTITUTO/ SEDE]:[DISTRIBUIDORES EXTERNOS]])</f>
        <v>0</v>
      </c>
      <c r="K264" s="55"/>
      <c r="L264" s="57"/>
      <c r="M264" s="39"/>
      <c r="N264" s="40"/>
      <c r="O264" s="41"/>
      <c r="P264" s="42"/>
      <c r="Q264" s="43">
        <f>IF(ISERROR(Tabla2[[#This Row],[COSTO TOTAL]]/Tabla2[[#This Row],[TIRAJE]]),0,Tabla2[[#This Row],[COSTO TOTAL]]/Tabla2[[#This Row],[TIRAJE]])</f>
        <v>0</v>
      </c>
      <c r="R264" s="44"/>
      <c r="S264" s="45">
        <f>Tabla2[[#This Row],[COSTO UNITARIO]]*Tabla2[[#This Row],[TOTAL. EJEMPLARES SEGÚN INVENTARIO FÍSICO]]</f>
        <v>0</v>
      </c>
      <c r="T264" s="49"/>
      <c r="U264" s="37">
        <f>IF(Tabla2[[#This Row],[ETAPA SEGÚN RES 022/2015]]=$XFB$17,Q264-T264,0)</f>
        <v>0</v>
      </c>
      <c r="V264" s="38">
        <f>IF(Tabla2[[#This Row],[ETAPA SEGÚN RES 022/2015]]=$XFB$17,IF(Q264&gt;T264,U264*J264,0),0)</f>
        <v>0</v>
      </c>
      <c r="W264" s="32"/>
    </row>
    <row r="265" spans="2:23" ht="15.75" thickBot="1" x14ac:dyDescent="0.3">
      <c r="B265" s="71" t="s">
        <v>40</v>
      </c>
      <c r="C265" s="72"/>
      <c r="D265" s="72"/>
      <c r="E265" s="72"/>
      <c r="F265" s="72"/>
      <c r="G265" s="73"/>
      <c r="H265" s="73"/>
      <c r="I265" s="73"/>
      <c r="J265" s="72"/>
      <c r="K265" s="74"/>
      <c r="L265" s="72"/>
      <c r="M265" s="75"/>
      <c r="N265" s="75"/>
      <c r="O265" s="76"/>
      <c r="P265" s="75"/>
      <c r="Q265" s="72"/>
      <c r="R265" s="75"/>
      <c r="S265" s="72"/>
      <c r="T265" s="77"/>
      <c r="U265" s="78"/>
      <c r="V265" s="78"/>
      <c r="W265" s="50"/>
    </row>
    <row r="268" spans="2:23" x14ac:dyDescent="0.2">
      <c r="B268" s="1" t="s">
        <v>59</v>
      </c>
    </row>
    <row r="269" spans="2:23" x14ac:dyDescent="0.2">
      <c r="B269" s="1" t="s">
        <v>60</v>
      </c>
    </row>
  </sheetData>
  <mergeCells count="9">
    <mergeCell ref="B9:D9"/>
    <mergeCell ref="G13:I13"/>
    <mergeCell ref="F3:V3"/>
    <mergeCell ref="B6:D6"/>
    <mergeCell ref="B7:D7"/>
    <mergeCell ref="B8:D8"/>
    <mergeCell ref="B10:D10"/>
    <mergeCell ref="M13:S13"/>
    <mergeCell ref="T13:V13"/>
  </mergeCells>
  <dataValidations xWindow="1105" yWindow="481" count="13">
    <dataValidation type="list" allowBlank="1" showInputMessage="1" showErrorMessage="1" sqref="K15:K264">
      <formula1>$XFB$15:$XFB$18</formula1>
    </dataValidation>
    <dataValidation type="list" allowBlank="1" showInputMessage="1" showErrorMessage="1" sqref="L15:L264">
      <formula1>$Y$15:$Y$17</formula1>
    </dataValidation>
    <dataValidation allowBlank="1" showInputMessage="1" showErrorMessage="1" promptTitle="ISBN/ISSN" prompt="Incluya en esta celda todos los dígitos separados por el guión,  tal cual  se encuentra en la contracarátula o en la página legal." sqref="C15:C20"/>
    <dataValidation allowBlank="1" showInputMessage="1" showErrorMessage="1" promptTitle="AÑO EDICIÓN" prompt="Indica el año en que se publica el libro,  lo puede encontrar en la página legal." sqref="E14"/>
    <dataValidation allowBlank="1" showInputMessage="1" showErrorMessage="1" promptTitle="TÍTULO DE LA OBRA" prompt="Es necesario colocar el título completo de la obra, y no  iniciar el titulo con artículos determinados ni indeterminados. Estos artículos deberán ser colocados al final precedidos por una coma (,)_x000a_" sqref="F14"/>
    <dataValidation allowBlank="1" showInputMessage="1" showErrorMessage="1" prompt="ETAPAS: COMERCIAL, ALTA ROTACIÓN, PROMOCIONA Y DISTRIBUCIÓN INSTITUCIONAL" sqref="K14"/>
    <dataValidation allowBlank="1" showInputMessage="1" showErrorMessage="1" promptTitle="TIRAJE" prompt="Hace referencia al número de ejemplares impresos, dato  que puede verificar en la Resolución de Distribución." sqref="O14"/>
    <dataValidation allowBlank="1" showInputMessage="1" showErrorMessage="1" promptTitle="NUMERO RESOLUCION DISTR." prompt="Diligencie el Número de la Resolución de Distribución Inicial" sqref="M14"/>
    <dataValidation allowBlank="1" showInputMessage="1" showErrorMessage="1" promptTitle="FECHA RESOLUCION DISTR." prompt="Diligéncie la fecha de la Resolución e Distribución en el formato día/mes/año" sqref="N14"/>
    <dataValidation allowBlank="1" showInputMessage="1" showErrorMessage="1" promptTitle="P.V.P" prompt="Corresponde al valor  en pesos por cada ejemplar, no debe tener en cuenta ningún tipo de descuento." sqref="R14"/>
    <dataValidation allowBlank="1" showInputMessage="1" showErrorMessage="1" promptTitle="OBSERVACIONES" prompt="Incluya en esta columna los aspectos que considere importantes y que  no fueron tenidos en cuenta en el presente formato._x000a_" sqref="W14"/>
    <dataValidation allowBlank="1" showInputMessage="1" showErrorMessage="1" promptTitle="ISBN/ISSN" prompt="Incluya en esta celda todos los dígitos,  tal cual  se encuentra en la contracarátula o en la página legal." sqref="C14"/>
    <dataValidation type="list" allowBlank="1" showInputMessage="1" showErrorMessage="1" sqref="D15:D264">
      <formula1>$XFC$15:$XFC$18</formula1>
    </dataValidation>
  </dataValidations>
  <pageMargins left="0.7" right="0.7" top="0.75" bottom="0.75" header="0.3" footer="0.3"/>
  <pageSetup paperSize="9" orientation="portrait" r:id="rId1"/>
  <ignoredErrors>
    <ignoredError sqref="J22:J264 Q22:Q264 U22:V264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6" sqref="A36"/>
    </sheetView>
  </sheetViews>
  <sheetFormatPr baseColWidth="10" defaultRowHeight="15" x14ac:dyDescent="0.25"/>
  <cols>
    <col min="1" max="1" width="25.42578125" customWidth="1"/>
    <col min="2" max="2" width="35.140625" customWidth="1"/>
    <col min="3" max="3" width="21.7109375" customWidth="1"/>
    <col min="4" max="4" width="23.85546875" customWidth="1"/>
    <col min="5" max="5" width="36.7109375" customWidth="1"/>
    <col min="6" max="6" width="23.140625" bestFit="1" customWidth="1"/>
    <col min="7" max="7" width="25.28515625" bestFit="1" customWidth="1"/>
    <col min="8" max="12" width="36.7109375" bestFit="1" customWidth="1"/>
    <col min="13" max="13" width="36.7109375" customWidth="1"/>
    <col min="14" max="16" width="36.7109375" bestFit="1" customWidth="1"/>
    <col min="17" max="17" width="41.5703125" customWidth="1"/>
    <col min="18" max="18" width="28.140625" bestFit="1" customWidth="1"/>
    <col min="19" max="19" width="30.28515625" bestFit="1" customWidth="1"/>
    <col min="20" max="20" width="12.5703125" bestFit="1" customWidth="1"/>
  </cols>
  <sheetData>
    <row r="1" spans="1:4" x14ac:dyDescent="0.25">
      <c r="A1" s="4" t="s">
        <v>17</v>
      </c>
      <c r="B1" t="s">
        <v>31</v>
      </c>
    </row>
    <row r="3" spans="1:4" x14ac:dyDescent="0.25">
      <c r="B3" s="4" t="s">
        <v>43</v>
      </c>
    </row>
    <row r="4" spans="1:4" x14ac:dyDescent="0.25">
      <c r="A4" s="4" t="s">
        <v>13</v>
      </c>
      <c r="B4" t="s">
        <v>44</v>
      </c>
      <c r="C4" t="s">
        <v>45</v>
      </c>
      <c r="D4" t="s">
        <v>46</v>
      </c>
    </row>
    <row r="5" spans="1:4" x14ac:dyDescent="0.25">
      <c r="A5" t="s">
        <v>30</v>
      </c>
      <c r="B5" s="5">
        <v>50</v>
      </c>
      <c r="C5" s="5">
        <v>200</v>
      </c>
      <c r="D5" s="5">
        <v>50</v>
      </c>
    </row>
    <row r="6" spans="1:4" x14ac:dyDescent="0.25">
      <c r="A6" t="s">
        <v>39</v>
      </c>
      <c r="B6" s="5">
        <v>10</v>
      </c>
      <c r="C6" s="5">
        <v>10</v>
      </c>
      <c r="D6" s="5">
        <v>10</v>
      </c>
    </row>
    <row r="7" spans="1:4" x14ac:dyDescent="0.25">
      <c r="A7" t="s">
        <v>38</v>
      </c>
      <c r="B7" s="5">
        <v>50</v>
      </c>
      <c r="C7" s="5">
        <v>150</v>
      </c>
      <c r="D7" s="5">
        <v>10</v>
      </c>
    </row>
    <row r="8" spans="1:4" x14ac:dyDescent="0.25">
      <c r="A8" t="s">
        <v>42</v>
      </c>
      <c r="B8" s="5">
        <v>110</v>
      </c>
      <c r="C8" s="5">
        <v>360</v>
      </c>
      <c r="D8" s="5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</vt:lpstr>
      <vt:lpstr>Informe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GOMEZ</dc:creator>
  <cp:lastModifiedBy>Cielo Murcia</cp:lastModifiedBy>
  <dcterms:created xsi:type="dcterms:W3CDTF">2015-09-14T19:15:43Z</dcterms:created>
  <dcterms:modified xsi:type="dcterms:W3CDTF">2015-11-23T22:17:29Z</dcterms:modified>
</cp:coreProperties>
</file>